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Абонентский отдел\тарифы, нормативы\Прейскуранты2019\"/>
    </mc:Choice>
  </mc:AlternateContent>
  <bookViews>
    <workbookView xWindow="0" yWindow="600" windowWidth="28800" windowHeight="12300"/>
  </bookViews>
  <sheets>
    <sheet name="Прейскурант_индекс" sheetId="1" r:id="rId1"/>
  </sheets>
  <definedNames>
    <definedName name="_xlnm._FilterDatabase" localSheetId="0" hidden="1">Прейскурант_индекс!$A$9:$F$79</definedName>
    <definedName name="Excel_BuiltIn_Print_Titles_2" localSheetId="0">#REF!</definedName>
    <definedName name="Excel_BuiltIn_Print_Titles_2">#REF!</definedName>
    <definedName name="Excel_BuiltIn_Print_Titles_7" localSheetId="0">#REF!</definedName>
    <definedName name="Excel_BuiltIn_Print_Titles_7">#REF!</definedName>
    <definedName name="_xlnm.Print_Area" localSheetId="0">Прейскурант_индекс!$A$1:$G$98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F11" i="1"/>
  <c r="G11" i="1"/>
  <c r="Q79" i="1"/>
  <c r="P79" i="1"/>
  <c r="Q78" i="1"/>
  <c r="P78" i="1"/>
  <c r="Q77" i="1"/>
  <c r="P77" i="1"/>
  <c r="Q76" i="1"/>
  <c r="P76" i="1"/>
  <c r="Q75" i="1"/>
  <c r="P75" i="1"/>
  <c r="Q74" i="1"/>
  <c r="P74" i="1"/>
  <c r="Q73" i="1"/>
  <c r="P73" i="1"/>
  <c r="Q72" i="1"/>
  <c r="P72" i="1"/>
  <c r="Q71" i="1"/>
  <c r="P71" i="1"/>
  <c r="Q70" i="1"/>
  <c r="P70" i="1"/>
  <c r="Q69" i="1"/>
  <c r="P69" i="1"/>
  <c r="Q68" i="1"/>
  <c r="P68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1" i="1"/>
  <c r="Q11" i="1"/>
  <c r="F42" i="1" l="1"/>
  <c r="L79" i="1" l="1"/>
  <c r="G79" i="1" s="1"/>
  <c r="J79" i="1"/>
  <c r="F79" i="1" s="1"/>
  <c r="G78" i="1"/>
  <c r="F78" i="1"/>
  <c r="L77" i="1"/>
  <c r="G77" i="1" s="1"/>
  <c r="J77" i="1"/>
  <c r="F77" i="1" s="1"/>
  <c r="L76" i="1"/>
  <c r="J76" i="1"/>
  <c r="F76" i="1" s="1"/>
  <c r="G76" i="1"/>
  <c r="L75" i="1"/>
  <c r="J75" i="1"/>
  <c r="G75" i="1"/>
  <c r="F75" i="1"/>
  <c r="L74" i="1"/>
  <c r="G74" i="1" s="1"/>
  <c r="J74" i="1"/>
  <c r="F74" i="1"/>
  <c r="L73" i="1"/>
  <c r="G73" i="1" s="1"/>
  <c r="J73" i="1"/>
  <c r="F73" i="1" s="1"/>
  <c r="L72" i="1"/>
  <c r="J72" i="1"/>
  <c r="F72" i="1" s="1"/>
  <c r="G72" i="1"/>
  <c r="L71" i="1"/>
  <c r="J71" i="1"/>
  <c r="G71" i="1"/>
  <c r="F71" i="1"/>
  <c r="G70" i="1"/>
  <c r="F70" i="1"/>
  <c r="L69" i="1"/>
  <c r="J69" i="1"/>
  <c r="G69" i="1"/>
  <c r="F69" i="1"/>
  <c r="G68" i="1"/>
  <c r="F68" i="1"/>
  <c r="G67" i="1"/>
  <c r="F67" i="1"/>
  <c r="G66" i="1"/>
  <c r="F66" i="1"/>
  <c r="G65" i="1"/>
  <c r="F65" i="1"/>
  <c r="G64" i="1"/>
  <c r="F64" i="1"/>
  <c r="A64" i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G63" i="1"/>
  <c r="F63" i="1"/>
  <c r="G61" i="1"/>
  <c r="F61" i="1"/>
  <c r="G60" i="1"/>
  <c r="F60" i="1"/>
  <c r="A60" i="1"/>
  <c r="A61" i="1" s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G41" i="1"/>
  <c r="F41" i="1"/>
  <c r="G40" i="1"/>
  <c r="F40" i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G39" i="1"/>
  <c r="F39" i="1"/>
  <c r="A39" i="1"/>
  <c r="G38" i="1"/>
  <c r="F38" i="1"/>
  <c r="J36" i="1"/>
  <c r="G36" i="1"/>
  <c r="F36" i="1"/>
  <c r="J35" i="1"/>
  <c r="F35" i="1" s="1"/>
  <c r="G35" i="1"/>
  <c r="J34" i="1"/>
  <c r="G34" i="1"/>
  <c r="F34" i="1"/>
  <c r="J33" i="1"/>
  <c r="F33" i="1" s="1"/>
  <c r="G33" i="1"/>
  <c r="J32" i="1"/>
  <c r="G32" i="1"/>
  <c r="F32" i="1"/>
  <c r="J31" i="1"/>
  <c r="F31" i="1" s="1"/>
  <c r="G31" i="1"/>
  <c r="J30" i="1"/>
  <c r="G30" i="1"/>
  <c r="F30" i="1"/>
  <c r="J29" i="1"/>
  <c r="F29" i="1" s="1"/>
  <c r="G29" i="1"/>
  <c r="J28" i="1"/>
  <c r="G28" i="1"/>
  <c r="F28" i="1"/>
  <c r="J27" i="1"/>
  <c r="F27" i="1" s="1"/>
  <c r="G27" i="1"/>
  <c r="J26" i="1"/>
  <c r="G26" i="1"/>
  <c r="F26" i="1"/>
  <c r="J25" i="1"/>
  <c r="F25" i="1" s="1"/>
  <c r="G25" i="1"/>
  <c r="J24" i="1"/>
  <c r="G24" i="1"/>
  <c r="F24" i="1"/>
  <c r="J23" i="1"/>
  <c r="F23" i="1" s="1"/>
  <c r="G23" i="1"/>
  <c r="J22" i="1"/>
  <c r="G22" i="1"/>
  <c r="F22" i="1"/>
  <c r="J21" i="1"/>
  <c r="F21" i="1" s="1"/>
  <c r="G21" i="1"/>
  <c r="J20" i="1"/>
  <c r="G20" i="1"/>
  <c r="F20" i="1"/>
  <c r="J19" i="1"/>
  <c r="F19" i="1" s="1"/>
  <c r="G19" i="1"/>
  <c r="J18" i="1"/>
  <c r="G18" i="1"/>
  <c r="F18" i="1"/>
  <c r="J17" i="1"/>
  <c r="F17" i="1" s="1"/>
  <c r="G17" i="1"/>
  <c r="J16" i="1"/>
  <c r="G16" i="1"/>
  <c r="F16" i="1"/>
  <c r="J15" i="1"/>
  <c r="F15" i="1" s="1"/>
  <c r="G15" i="1"/>
  <c r="J14" i="1"/>
  <c r="G14" i="1"/>
  <c r="F14" i="1"/>
  <c r="J13" i="1"/>
  <c r="F13" i="1" s="1"/>
  <c r="G13" i="1"/>
  <c r="J12" i="1"/>
  <c r="G12" i="1"/>
  <c r="F12" i="1"/>
  <c r="J11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E9" i="1"/>
</calcChain>
</file>

<file path=xl/comments1.xml><?xml version="1.0" encoding="utf-8"?>
<comments xmlns="http://schemas.openxmlformats.org/spreadsheetml/2006/main">
  <authors>
    <author>СтарченкоИЛ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  <charset val="204"/>
          </rPr>
          <t>Ранее - раздел 1 п.7 2002г.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  <charset val="204"/>
          </rPr>
          <t>Ранее - 10.1.15 ОАО "Газпром" 2007г.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  <charset val="204"/>
          </rPr>
          <t>Ранее - 5.1.14 ОАО "Газпром" 2007г.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  <charset val="204"/>
          </rPr>
          <t>Ранее - 10.1.11 ОАО "Газпром" 2007г.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  <charset val="204"/>
          </rPr>
          <t>Ранее - 10.1.11 ОАО "Газпром" 2007г.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  <charset val="204"/>
          </rPr>
          <t>Ранее - 10.1.11 ОАО "Газпром" 2007г.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  <charset val="204"/>
          </rPr>
          <t>Ранее - 10.1.11 ОАО "Газпром" 2007г.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  <charset val="204"/>
          </rPr>
          <t>Ранее - 10.1.4 ОАО "Газпром" 2007г.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Ранее - 10.1.5 ОАО "Газпром" 2007г.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  <charset val="204"/>
          </rPr>
          <t>Ранее - раздел 1, п.7 202г.</t>
        </r>
      </text>
    </comment>
    <comment ref="B58" authorId="0" shapeId="0">
      <text>
        <r>
          <rPr>
            <sz val="9"/>
            <color indexed="81"/>
            <rFont val="Tahoma"/>
            <family val="2"/>
            <charset val="204"/>
          </rPr>
          <t>Ранее - 7.1.1. СТО 2007</t>
        </r>
      </text>
    </comment>
    <comment ref="B59" authorId="0" shapeId="0">
      <text>
        <r>
          <rPr>
            <b/>
            <sz val="9"/>
            <color indexed="81"/>
            <rFont val="Tahoma"/>
            <family val="2"/>
            <charset val="204"/>
          </rPr>
          <t>Ранее - 7.1.2. СТО 2007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0" authorId="0" shapeId="0">
      <text>
        <r>
          <rPr>
            <b/>
            <sz val="9"/>
            <color indexed="81"/>
            <rFont val="Tahoma"/>
            <family val="2"/>
            <charset val="204"/>
          </rPr>
          <t>Ранее - 7.1.3. СТО 2007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1" authorId="0" shapeId="0">
      <text>
        <r>
          <rPr>
            <b/>
            <sz val="9"/>
            <color indexed="81"/>
            <rFont val="Tahoma"/>
            <family val="2"/>
            <charset val="204"/>
          </rPr>
          <t>Ранее - 7.1.4. СТО 2007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9" authorId="0" shapeId="0">
      <text>
        <r>
          <rPr>
            <b/>
            <sz val="9"/>
            <color indexed="81"/>
            <rFont val="Tahoma"/>
            <family val="2"/>
            <charset val="204"/>
          </rPr>
          <t>Ранее - 5.2.43, 5.2.44 СТО 2007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72" authorId="0" shapeId="0">
      <text>
        <r>
          <rPr>
            <b/>
            <sz val="9"/>
            <color indexed="81"/>
            <rFont val="Tahoma"/>
            <family val="2"/>
            <charset val="204"/>
          </rPr>
          <t>Ранее - 5.2.52 СТО 2007г.</t>
        </r>
      </text>
    </comment>
    <comment ref="B73" authorId="0" shapeId="0">
      <text>
        <r>
          <rPr>
            <b/>
            <sz val="9"/>
            <color indexed="81"/>
            <rFont val="Tahoma"/>
            <family val="2"/>
            <charset val="204"/>
          </rPr>
          <t>Ранее - 5.2.53 СТО 2007г.</t>
        </r>
      </text>
    </comment>
    <comment ref="B75" authorId="0" shapeId="0">
      <text>
        <r>
          <rPr>
            <b/>
            <sz val="9"/>
            <color indexed="81"/>
            <rFont val="Tahoma"/>
            <family val="2"/>
            <charset val="204"/>
          </rPr>
          <t>Ранее - 5.2.56 СТО 2007г.</t>
        </r>
      </text>
    </comment>
    <comment ref="B77" authorId="0" shapeId="0">
      <text>
        <r>
          <rPr>
            <b/>
            <sz val="9"/>
            <color indexed="81"/>
            <rFont val="Tahoma"/>
            <family val="2"/>
            <charset val="204"/>
          </rPr>
          <t>Ранее - 5.3.26 ОАО ГИПРОНИИГАЗ</t>
        </r>
      </text>
    </comment>
  </commentList>
</comments>
</file>

<file path=xl/sharedStrings.xml><?xml version="1.0" encoding="utf-8"?>
<sst xmlns="http://schemas.openxmlformats.org/spreadsheetml/2006/main" count="311" uniqueCount="249">
  <si>
    <t>Утверждаю</t>
  </si>
  <si>
    <t>коэффициент индексации</t>
  </si>
  <si>
    <t>проверка с ГЭС ДВ</t>
  </si>
  <si>
    <t>Прейскурант цен</t>
  </si>
  <si>
    <t>на работы по техническому обслуживанию и ремонту  наружных газопроводов по 
ООО «Газэнергосеть Хабаровск»  на 2020 год</t>
  </si>
  <si>
    <t>цены по прайсу 2019 года</t>
  </si>
  <si>
    <t>№№ п.п.</t>
  </si>
  <si>
    <t>Обоснование</t>
  </si>
  <si>
    <t>Наименование кода услуги для ККМ</t>
  </si>
  <si>
    <t>Наименование работ и газового оборудования</t>
  </si>
  <si>
    <t>Ед. изм.</t>
  </si>
  <si>
    <t>Договорная цена для Южных районов Дальнего Востока, руб.</t>
  </si>
  <si>
    <t>Договорная цена для районов приравненных к  Крайнему Северу, руб.</t>
  </si>
  <si>
    <t>с НДС</t>
  </si>
  <si>
    <t>без НДС</t>
  </si>
  <si>
    <t>1</t>
  </si>
  <si>
    <t>2</t>
  </si>
  <si>
    <t>Техническое обслуживание наружных стальных газопроводов, арматуры и сооружений</t>
  </si>
  <si>
    <t>5.1.1.</t>
  </si>
  <si>
    <t>ТО/наружГазПр1.1</t>
  </si>
  <si>
    <t xml:space="preserve">Обход и осмотр трассы подземного газопровода </t>
  </si>
  <si>
    <t>км</t>
  </si>
  <si>
    <t>5.1.2.</t>
  </si>
  <si>
    <t>ТО/наружГазПр1.2</t>
  </si>
  <si>
    <t xml:space="preserve">Обход и осмотр трассы надземного газопровода </t>
  </si>
  <si>
    <t xml:space="preserve">5.1.13. </t>
  </si>
  <si>
    <t>ТО/наружГазПр1.3</t>
  </si>
  <si>
    <t xml:space="preserve">Оформление результатов обхода трассы газопровода </t>
  </si>
  <si>
    <t>1 раппорт</t>
  </si>
  <si>
    <t xml:space="preserve">5.1.3. </t>
  </si>
  <si>
    <t>ТО/наружГазПр1.4</t>
  </si>
  <si>
    <t>Обход и осмотр внутриквартального и дворового газопровода</t>
  </si>
  <si>
    <t>100м</t>
  </si>
  <si>
    <t xml:space="preserve">5.1.4. </t>
  </si>
  <si>
    <t>ТО/наружГазПр1.5</t>
  </si>
  <si>
    <t>Осмотр технического состояния и проверка на загазованность газового ввода</t>
  </si>
  <si>
    <t>ввод</t>
  </si>
  <si>
    <t xml:space="preserve">5.1.6. </t>
  </si>
  <si>
    <t>ТО/наружГазПр1.6</t>
  </si>
  <si>
    <t>Проверка на загазованность подвала здания (технического подполья), подлежащего проверке в зоне 15м. От газопровода (при использовании штуцера применять коэф. 0,25)</t>
  </si>
  <si>
    <t>подвал</t>
  </si>
  <si>
    <t>5.1.34.</t>
  </si>
  <si>
    <t>ТО/наружГазПр1.7</t>
  </si>
  <si>
    <t>Набивка камеры смазкой на кране "КС"</t>
  </si>
  <si>
    <t>кран</t>
  </si>
  <si>
    <t>10.2.221.</t>
  </si>
  <si>
    <t>ТО/наружГазПр1.8</t>
  </si>
  <si>
    <t>Смазка газового крана d 50мм</t>
  </si>
  <si>
    <t>МНВ № 1</t>
  </si>
  <si>
    <t>ТО/наружГазПр1.9</t>
  </si>
  <si>
    <t xml:space="preserve">Проверка состояния шаровых кранов с электроприводом </t>
  </si>
  <si>
    <t>1 кран</t>
  </si>
  <si>
    <t>МНВ № 2</t>
  </si>
  <si>
    <t>ТО/наружГазПр1.10</t>
  </si>
  <si>
    <t>Осмотр соединений шарового крана с целью обнаружения утечек  газа</t>
  </si>
  <si>
    <t>МНВ №3</t>
  </si>
  <si>
    <t>ТО/наружГазПр1.11</t>
  </si>
  <si>
    <t>Проверка работоспособности гидропривода шарового крана</t>
  </si>
  <si>
    <t>МНВ № 4</t>
  </si>
  <si>
    <t>ТО/наружГазПр1.12</t>
  </si>
  <si>
    <t>Набивка смазкой шарового крана с пневматическим гидроприводом, при диаметре крана 200мм</t>
  </si>
  <si>
    <t>МНВ № 5</t>
  </si>
  <si>
    <t>ТО/наружГазПр1.13</t>
  </si>
  <si>
    <t xml:space="preserve"> то же, при диаметре газопровода  101 - 200 мм</t>
  </si>
  <si>
    <t>МНВ № 6</t>
  </si>
  <si>
    <t>ТО/наружГазПр1.14</t>
  </si>
  <si>
    <t xml:space="preserve"> то же, при диаметре крана 400 мм</t>
  </si>
  <si>
    <t>МНВ № 7</t>
  </si>
  <si>
    <t>ТО/наружГазПр1.15</t>
  </si>
  <si>
    <t xml:space="preserve"> то же, при диаметре крана 500 мм</t>
  </si>
  <si>
    <t>МНВ № 8</t>
  </si>
  <si>
    <t>ТО/наружГазПр1.16</t>
  </si>
  <si>
    <t>Техническое обслуживание крана шарового, установленного в грунте без колодца под ковер</t>
  </si>
  <si>
    <t>МНВ № 9</t>
  </si>
  <si>
    <t>ТО/наружГазПр1.17</t>
  </si>
  <si>
    <t>Техническое обслуживание крана шарового на надземном газопроводе</t>
  </si>
  <si>
    <t>5.1.5.</t>
  </si>
  <si>
    <t>ТО/наружГазПр1.18</t>
  </si>
  <si>
    <t>Проверка на загазованность газовых колодцев и камер (колодцев) инженерных сооружений (коммуникаций) (При выполнении дополнительных работ, связанных с очисткой крышек колодцев от снега и льда, применять коэф 1,2)</t>
  </si>
  <si>
    <t>колодец</t>
  </si>
  <si>
    <t xml:space="preserve">5.1.7.  </t>
  </si>
  <si>
    <t>ТО/наружГазПр1.19</t>
  </si>
  <si>
    <t>Проверка на загазованность контрольной трубки, пробоотборников (При выполнении дополнительных работ, связанных с очисткой крышек колодцев от снега и льда, применять коэф 1,2)</t>
  </si>
  <si>
    <t>трубка</t>
  </si>
  <si>
    <t>5.1.22.</t>
  </si>
  <si>
    <t>ТО/наружГазПр1.20</t>
  </si>
  <si>
    <t>Техническое обслуживание отключающих устройств и линзовых компенсаторов на подземном газопроводе при глубине колодца до 1 м и диаметре крана до 50мм</t>
  </si>
  <si>
    <t>5.1.23.</t>
  </si>
  <si>
    <t>ТО/наружГазПр1.21</t>
  </si>
  <si>
    <t>То же, при глубине колодца до 1м и диаметре задвижки до 150 мм</t>
  </si>
  <si>
    <t>задвижка</t>
  </si>
  <si>
    <t>5.1.29.</t>
  </si>
  <si>
    <t>ТО/наружГазПр1.22</t>
  </si>
  <si>
    <t>Техническое обслуживание задвижки на наружном газопроводе диаметром от 51до 100мм</t>
  </si>
  <si>
    <t xml:space="preserve">5.3.51. </t>
  </si>
  <si>
    <t>ТО/наружГазПр1.23</t>
  </si>
  <si>
    <t>Проверка герметичности подземного газопровода опрессовкой при диаметре до 100мм</t>
  </si>
  <si>
    <t>тоже</t>
  </si>
  <si>
    <t>ТО/наружГазПр1.24</t>
  </si>
  <si>
    <t>тоже, при диаметре от 101 - 300 мм</t>
  </si>
  <si>
    <t>ТО/наружГазПр1.25</t>
  </si>
  <si>
    <t>тоже, при диаметре свыше 300 мм</t>
  </si>
  <si>
    <t>МНВ № 10</t>
  </si>
  <si>
    <t>ТО/наружГазПр1.26</t>
  </si>
  <si>
    <t>Проверка на герметичность изолирующих фланцевых соединений прибором</t>
  </si>
  <si>
    <t>фланц. соединен.</t>
  </si>
  <si>
    <t>Техническое обслуживание средств электрохимической защиты</t>
  </si>
  <si>
    <t xml:space="preserve">6.2.15.  </t>
  </si>
  <si>
    <t>ТО/ЭлХимЗащ1</t>
  </si>
  <si>
    <t>Измерение сопротивления растеканию тока заземляющих устройств</t>
  </si>
  <si>
    <t>пункт изм</t>
  </si>
  <si>
    <t>ТО/ЭлХимЗащ2</t>
  </si>
  <si>
    <t>Измерение сопротивления растеканию тока анодного заземления</t>
  </si>
  <si>
    <t>6.2.28.</t>
  </si>
  <si>
    <t>ТО/ЭлХимЗащ3</t>
  </si>
  <si>
    <t>Проверка исправности контрольно-измерительного пункта, оборудованного медно-сульфатным  электродом длительного действия</t>
  </si>
  <si>
    <t>КИП</t>
  </si>
  <si>
    <t>6.2.30.</t>
  </si>
  <si>
    <t>ТО/ЭлХимЗащ4</t>
  </si>
  <si>
    <t>Технический осмотр протекторной защиты при измерении медно-сульфатным электродом сравнения</t>
  </si>
  <si>
    <t>протект защита</t>
  </si>
  <si>
    <t>6.2.31.</t>
  </si>
  <si>
    <t>ТО/ЭлХимЗащ5</t>
  </si>
  <si>
    <t>Технический осмотр автоматической станции катодной  защиты на сложных  электронных схемах</t>
  </si>
  <si>
    <t>станция</t>
  </si>
  <si>
    <t>6.2.33.</t>
  </si>
  <si>
    <t>ТО/ЭлХимЗащ6</t>
  </si>
  <si>
    <t xml:space="preserve">Технический осмотр неавтоматической станции катодной  защиты </t>
  </si>
  <si>
    <t>6.2.38.</t>
  </si>
  <si>
    <t>ТО/ЭлХимЗащ7</t>
  </si>
  <si>
    <t>Проверка эффективности действия катодной  установки на сложных электронных схемах при измерении разности потенциалов до 4 пунктов</t>
  </si>
  <si>
    <t>установка</t>
  </si>
  <si>
    <t>ТО/ЭлХимЗащ8</t>
  </si>
  <si>
    <t>до 6 пунктов</t>
  </si>
  <si>
    <t>ТО/ЭлХимЗащ9</t>
  </si>
  <si>
    <t>до 8 пунктов</t>
  </si>
  <si>
    <t>ТО/ЭлХимЗащ10</t>
  </si>
  <si>
    <t>до 10 пунктов (При измерении разности потенциалов сверх 10 пунктов на каждый последующий пункт применять коэф. 0,085)</t>
  </si>
  <si>
    <t>уста-новка</t>
  </si>
  <si>
    <t>6.2.40.</t>
  </si>
  <si>
    <t>ТО/ЭлХимЗащ11</t>
  </si>
  <si>
    <t>Проверка эффективности действия неавтоматической катодной станции при измерении разности потенциалов до 4 пунктов</t>
  </si>
  <si>
    <t>ТО/ЭлХимЗащ12</t>
  </si>
  <si>
    <t>ТО/ЭлХимЗащ13</t>
  </si>
  <si>
    <t>ТО/ЭлХимЗащ14</t>
  </si>
  <si>
    <t>6.2.41.</t>
  </si>
  <si>
    <t>ТО/ЭлХимЗащ15</t>
  </si>
  <si>
    <t xml:space="preserve">Периодическая регулировка (наладка)режима работы автоматической ЭЗУ на сложных электронных схемах </t>
  </si>
  <si>
    <t>6.2.43.</t>
  </si>
  <si>
    <t>ТО/ЭлХимЗащ16</t>
  </si>
  <si>
    <t xml:space="preserve">Периодическая регулировка (наладка)режима работы неавтоматической ЭЗУ </t>
  </si>
  <si>
    <t>6.2.34.</t>
  </si>
  <si>
    <t>ТО/ЭлХимЗащ17</t>
  </si>
  <si>
    <t xml:space="preserve">Технический осмотр усиленной дренажной установки </t>
  </si>
  <si>
    <t>6.2.37.</t>
  </si>
  <si>
    <t>ТО/ЭлХимЗащ18</t>
  </si>
  <si>
    <t xml:space="preserve">Технический осмотр блока совместной защиты </t>
  </si>
  <si>
    <t>6.2.26.</t>
  </si>
  <si>
    <t>ТО/ЭлХимЗащ19</t>
  </si>
  <si>
    <t>Проверка исправности изолирующего фланцевого соединения (муфтового) соединения на вводах газопровода, с выдачей заключения</t>
  </si>
  <si>
    <t>фланец</t>
  </si>
  <si>
    <t>5.1.13</t>
  </si>
  <si>
    <t>ТО/ЭлХимЗащ20</t>
  </si>
  <si>
    <t>Оформление результатов обхода средств электрохимической защиты</t>
  </si>
  <si>
    <t>рапорт</t>
  </si>
  <si>
    <t>МНВ № 18</t>
  </si>
  <si>
    <t>ТО/ЭлХимЗащ21</t>
  </si>
  <si>
    <t>Внешний осмотр аппаратуры, импульсных линий, линии связи и электропитания, электроарматуры</t>
  </si>
  <si>
    <t>1 устройст-во</t>
  </si>
  <si>
    <t>МНВ № 19</t>
  </si>
  <si>
    <t>ТО/ЭлХимЗащ22</t>
  </si>
  <si>
    <t>Подтяжка креплений реле, контактов, очистка контактов</t>
  </si>
  <si>
    <t>МНВ № 20</t>
  </si>
  <si>
    <t>ТО/ЭлХимЗащ23</t>
  </si>
  <si>
    <t>Проверка основных параметров работы устройств телемеханики</t>
  </si>
  <si>
    <t>МНВ № 21</t>
  </si>
  <si>
    <t>ТО/ЭлХимЗащ24</t>
  </si>
  <si>
    <t>Измерение сопротивления изоляции электрических цепей мегомметром</t>
  </si>
  <si>
    <t>Текущий ремонт</t>
  </si>
  <si>
    <t>5.1.15</t>
  </si>
  <si>
    <t>ТекРемНарГазПр1</t>
  </si>
  <si>
    <t>Замена настенного знака</t>
  </si>
  <si>
    <t>знак</t>
  </si>
  <si>
    <t>5.3.27.</t>
  </si>
  <si>
    <t>ТекРемНарГазПр2</t>
  </si>
  <si>
    <t>Замена крышки  малого ковера</t>
  </si>
  <si>
    <t>крышка</t>
  </si>
  <si>
    <t>5.3.29.</t>
  </si>
  <si>
    <t>ТекРемНарГазПр3</t>
  </si>
  <si>
    <t>Поднятие  или опускание малого ковера малого при асфальто-бетонном покрытии</t>
  </si>
  <si>
    <t>ковер</t>
  </si>
  <si>
    <t>5.3.30.</t>
  </si>
  <si>
    <t>ТекРемНарГазПр4</t>
  </si>
  <si>
    <t>То же, без покрытия</t>
  </si>
  <si>
    <t>5.3.31.</t>
  </si>
  <si>
    <t>ТекРемНарГазПр5</t>
  </si>
  <si>
    <t>Поднятие или опускание   большого ковера при асфальто-бетонном покрытии</t>
  </si>
  <si>
    <t>5.3.32.</t>
  </si>
  <si>
    <t>ТекРемНарГазПр6</t>
  </si>
  <si>
    <t>МНВ № 25</t>
  </si>
  <si>
    <t>ТекРемНарГазПр7</t>
  </si>
  <si>
    <t>Восстановление основания ковера малого</t>
  </si>
  <si>
    <t>5.3.33.</t>
  </si>
  <si>
    <t>ТекРемНарГазПр8</t>
  </si>
  <si>
    <t>Замена  ковера при асфальто-бетонном покрытии</t>
  </si>
  <si>
    <t>5.3.34.</t>
  </si>
  <si>
    <t>ТекРемНарГазПр9</t>
  </si>
  <si>
    <t>МНВ  № 26</t>
  </si>
  <si>
    <t>ТекРемНарГазПр10</t>
  </si>
  <si>
    <t>Устранение провеса надземного газопровода</t>
  </si>
  <si>
    <t>1 опора</t>
  </si>
  <si>
    <t>МНВ  № 27</t>
  </si>
  <si>
    <t>ТекРемНарГазПр11</t>
  </si>
  <si>
    <t>Замена крепления надземного газопровода</t>
  </si>
  <si>
    <t>1 крепление</t>
  </si>
  <si>
    <t>5.3.26.</t>
  </si>
  <si>
    <t>ТекРемНарГазПр12</t>
  </si>
  <si>
    <t>Масляная окраска надземного газопровода (две окраски, с грунтовкой) При окраске с приставной лестницы применять коэф 1,2</t>
  </si>
  <si>
    <t>м2</t>
  </si>
  <si>
    <t>МНВ  № 28</t>
  </si>
  <si>
    <t>ТекРемНарГазПр13</t>
  </si>
  <si>
    <t>Окраска опоры</t>
  </si>
  <si>
    <t>5.3.35.</t>
  </si>
  <si>
    <t>ТекРемНарГазПр14</t>
  </si>
  <si>
    <t>Окраска ковера</t>
  </si>
  <si>
    <t>МНВ  № 29</t>
  </si>
  <si>
    <t>ТекРемНарГазПр15</t>
  </si>
  <si>
    <t>Окраска металлической поверхности  киосков, домиков для кранового узла (Две окраски)</t>
  </si>
  <si>
    <t>6.3.30.</t>
  </si>
  <si>
    <t>ТекРемНарГазПр16</t>
  </si>
  <si>
    <t>Окраска шкафа ЭХЗ от коррозии</t>
  </si>
  <si>
    <t>шкаф</t>
  </si>
  <si>
    <t>ТЕР01-02-119-01</t>
  </si>
  <si>
    <t>ТекРемНарГазПр17</t>
  </si>
  <si>
    <t>Очистка площадей от кустарника и мелколесья вручную: при редкой поросли ( норма времени согласно ТЕР01-02-119-01</t>
  </si>
  <si>
    <t>1 м2</t>
  </si>
  <si>
    <t>Примечание:</t>
  </si>
  <si>
    <t>1. В составе работ включены затраты на приобретение вспомогательных материалов (смазка, мыло, ветошь, шлифовальный порошок и другие).</t>
  </si>
  <si>
    <t>2. Стоимость готовых узлов, запасных частей, оборудования,  деталей заменяемых при выполнении работ , а также материалов неучтенных в стоимости услуг, оплачиваются заказчиком дополнительно по действующим ценам на  предприятии.</t>
  </si>
  <si>
    <t>3. Коэффициенты на переезды между населенными пунктами</t>
  </si>
  <si>
    <t>1,2 - объект удален от службы (участка) на расстояние от 5 до 10 км.</t>
  </si>
  <si>
    <t>1,3 - объект удален от службы (участка) на расстояние от 11до 20 км.</t>
  </si>
  <si>
    <t>1,5 - объект удален от службы (участка) на расстояние свыше 20 км.</t>
  </si>
  <si>
    <t>4. При  наличии на трассе подземного (уличного) газопровода в зоне 15м по обе стороны интенсивного движения автотранспорта, электротранспорта, линий электропередач, радиолиний, кабелей связи, электрических кабелей, водоводов, теплотрассы, канализации  применять коэф. 2.0</t>
  </si>
  <si>
    <t>Заместитель начальника планово-экономического отдела</t>
  </si>
  <si>
    <t>О.В. Гусева</t>
  </si>
  <si>
    <t>Начальник производственно-технического отдела</t>
  </si>
  <si>
    <t>Т.А. Болгова</t>
  </si>
  <si>
    <t>Утверждено приказом от  "__25___"  ___12___ 2019 г. №_ХБ-234_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</si>
</sst>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Helv"/>
      <charset val="204"/>
    </font>
    <font>
      <sz val="14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17">
    <xf numFmtId="0" fontId="0" fillId="0" borderId="0" xfId="0"/>
    <xf numFmtId="0" fontId="2" fillId="2" borderId="0" xfId="0" applyFont="1" applyFill="1"/>
    <xf numFmtId="0" fontId="2" fillId="2" borderId="0" xfId="2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4" fillId="2" borderId="0" xfId="0" applyFont="1" applyFill="1" applyAlignment="1"/>
    <xf numFmtId="0" fontId="2" fillId="2" borderId="0" xfId="0" applyFont="1" applyFill="1" applyAlignment="1">
      <alignment horizontal="center"/>
    </xf>
    <xf numFmtId="10" fontId="2" fillId="3" borderId="1" xfId="0" applyNumberFormat="1" applyFont="1" applyFill="1" applyBorder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6" fillId="4" borderId="0" xfId="0" applyFont="1" applyFill="1"/>
    <xf numFmtId="0" fontId="2" fillId="4" borderId="0" xfId="0" applyFont="1" applyFill="1"/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49" fontId="8" fillId="2" borderId="8" xfId="0" applyNumberFormat="1" applyFont="1" applyFill="1" applyBorder="1" applyAlignment="1">
      <alignment vertical="center" wrapText="1"/>
    </xf>
    <xf numFmtId="49" fontId="8" fillId="2" borderId="9" xfId="0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 wrapText="1"/>
    </xf>
    <xf numFmtId="1" fontId="6" fillId="2" borderId="14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/>
    </xf>
    <xf numFmtId="0" fontId="0" fillId="2" borderId="0" xfId="0" applyFont="1" applyFill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3" fontId="6" fillId="2" borderId="19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3" fontId="6" fillId="2" borderId="12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/>
    </xf>
    <xf numFmtId="4" fontId="10" fillId="2" borderId="12" xfId="0" applyNumberFormat="1" applyFont="1" applyFill="1" applyBorder="1" applyAlignment="1">
      <alignment horizontal="center" vertical="center"/>
    </xf>
    <xf numFmtId="4" fontId="10" fillId="2" borderId="12" xfId="1" applyNumberFormat="1" applyFont="1" applyFill="1" applyBorder="1" applyAlignment="1">
      <alignment horizontal="center" vertical="center"/>
    </xf>
    <xf numFmtId="3" fontId="0" fillId="2" borderId="0" xfId="0" applyNumberFormat="1" applyFont="1" applyFill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4" fontId="10" fillId="0" borderId="12" xfId="0" applyNumberFormat="1" applyFont="1" applyFill="1" applyBorder="1" applyAlignment="1">
      <alignment horizontal="center" vertical="center"/>
    </xf>
    <xf numFmtId="9" fontId="10" fillId="0" borderId="12" xfId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horizontal="center" vertical="center" wrapText="1"/>
    </xf>
    <xf numFmtId="4" fontId="6" fillId="2" borderId="2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49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8" fillId="2" borderId="0" xfId="2" applyFont="1" applyFill="1" applyAlignment="1">
      <alignment horizontal="left" vertical="center"/>
    </xf>
    <xf numFmtId="0" fontId="8" fillId="2" borderId="0" xfId="2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wrapText="1"/>
    </xf>
    <xf numFmtId="0" fontId="6" fillId="2" borderId="0" xfId="2" applyFont="1" applyFill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/>
    <xf numFmtId="4" fontId="0" fillId="2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10" fillId="2" borderId="0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Лист1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tabSelected="1" zoomScale="75" zoomScaleNormal="75" workbookViewId="0">
      <pane xSplit="5" ySplit="10" topLeftCell="F11" activePane="bottomRight" state="frozen"/>
      <selection pane="topRight" activeCell="E1" sqref="E1"/>
      <selection pane="bottomLeft" activeCell="A12" sqref="A12"/>
      <selection pane="bottomRight" activeCell="D7" sqref="D7"/>
    </sheetView>
  </sheetViews>
  <sheetFormatPr defaultColWidth="8.85546875" defaultRowHeight="15" outlineLevelRow="1" outlineLevelCol="1" x14ac:dyDescent="0.25"/>
  <cols>
    <col min="1" max="1" width="5.42578125" style="18" customWidth="1"/>
    <col min="2" max="2" width="9.85546875" style="18" hidden="1" customWidth="1" outlineLevel="1"/>
    <col min="3" max="3" width="20.7109375" style="18" customWidth="1" collapsed="1"/>
    <col min="4" max="4" width="73.5703125" style="18" customWidth="1"/>
    <col min="5" max="5" width="9.7109375" style="18" customWidth="1"/>
    <col min="6" max="6" width="24.28515625" style="19" customWidth="1"/>
    <col min="7" max="7" width="25" style="19" customWidth="1"/>
    <col min="8" max="8" width="8.85546875" style="18" customWidth="1"/>
    <col min="9" max="9" width="13.28515625" style="18" hidden="1" customWidth="1" outlineLevel="1"/>
    <col min="10" max="10" width="12.28515625" style="18" hidden="1" customWidth="1" outlineLevel="1"/>
    <col min="11" max="11" width="12.28515625" style="18" hidden="1" customWidth="1" outlineLevel="1" collapsed="1"/>
    <col min="12" max="12" width="12.28515625" style="18" hidden="1" customWidth="1" outlineLevel="1"/>
    <col min="13" max="13" width="8.85546875" style="18" hidden="1" customWidth="1" outlineLevel="1"/>
    <col min="14" max="15" width="15" style="19" hidden="1" customWidth="1" outlineLevel="1"/>
    <col min="16" max="17" width="20.28515625" style="18" hidden="1" customWidth="1" outlineLevel="1"/>
    <col min="18" max="18" width="8.85546875" style="18" collapsed="1"/>
    <col min="19" max="16384" width="8.85546875" style="18"/>
  </cols>
  <sheetData>
    <row r="1" spans="1:17" s="1" customFormat="1" ht="19.5" thickBot="1" x14ac:dyDescent="0.35">
      <c r="B1" s="2" t="s">
        <v>0</v>
      </c>
      <c r="C1" s="2"/>
      <c r="D1" s="2"/>
      <c r="F1" s="3"/>
      <c r="G1" s="4" t="s">
        <v>248</v>
      </c>
      <c r="H1" s="5"/>
      <c r="I1" s="5"/>
      <c r="J1" s="5"/>
      <c r="N1" s="6"/>
      <c r="O1" s="6"/>
    </row>
    <row r="2" spans="1:17" s="1" customFormat="1" ht="19.5" outlineLevel="1" thickBot="1" x14ac:dyDescent="0.35">
      <c r="F2" s="6"/>
      <c r="G2" s="6"/>
      <c r="I2" s="1" t="s">
        <v>1</v>
      </c>
      <c r="L2" s="7">
        <v>4.5999999999999999E-2</v>
      </c>
      <c r="N2" s="8" t="s">
        <v>2</v>
      </c>
      <c r="O2" s="9"/>
    </row>
    <row r="3" spans="1:17" s="1" customFormat="1" ht="18.75" outlineLevel="1" x14ac:dyDescent="0.3">
      <c r="A3" s="101" t="s">
        <v>3</v>
      </c>
      <c r="B3" s="101"/>
      <c r="C3" s="101"/>
      <c r="D3" s="101"/>
      <c r="E3" s="101"/>
      <c r="F3" s="101"/>
      <c r="G3" s="101"/>
      <c r="N3" s="6"/>
      <c r="O3" s="6"/>
    </row>
    <row r="4" spans="1:17" s="1" customFormat="1" ht="18.75" outlineLevel="1" x14ac:dyDescent="0.3">
      <c r="A4" s="102" t="s">
        <v>4</v>
      </c>
      <c r="B4" s="102"/>
      <c r="C4" s="102"/>
      <c r="D4" s="102"/>
      <c r="E4" s="102"/>
      <c r="F4" s="102"/>
      <c r="G4" s="102"/>
      <c r="N4" s="6"/>
      <c r="O4" s="6"/>
    </row>
    <row r="5" spans="1:17" s="1" customFormat="1" ht="21.75" customHeight="1" outlineLevel="1" x14ac:dyDescent="0.3">
      <c r="A5" s="102"/>
      <c r="B5" s="102"/>
      <c r="C5" s="102"/>
      <c r="D5" s="102"/>
      <c r="E5" s="102"/>
      <c r="F5" s="102"/>
      <c r="G5" s="102"/>
      <c r="I5" s="10" t="s">
        <v>5</v>
      </c>
      <c r="J5" s="11"/>
      <c r="K5" s="11"/>
      <c r="L5" s="11"/>
      <c r="N5" s="6"/>
      <c r="O5" s="6"/>
    </row>
    <row r="6" spans="1:17" s="1" customFormat="1" ht="1.5" customHeight="1" outlineLevel="1" thickBot="1" x14ac:dyDescent="0.35">
      <c r="A6" s="103"/>
      <c r="B6" s="104"/>
      <c r="C6" s="104"/>
      <c r="D6" s="104"/>
      <c r="E6" s="104"/>
      <c r="F6" s="104"/>
      <c r="G6" s="104"/>
      <c r="N6" s="6"/>
      <c r="O6" s="6"/>
    </row>
    <row r="7" spans="1:17" ht="80.25" customHeight="1" x14ac:dyDescent="0.25">
      <c r="A7" s="12" t="s">
        <v>6</v>
      </c>
      <c r="B7" s="13" t="s">
        <v>7</v>
      </c>
      <c r="C7" s="105" t="s">
        <v>8</v>
      </c>
      <c r="D7" s="14" t="s">
        <v>9</v>
      </c>
      <c r="E7" s="14" t="s">
        <v>10</v>
      </c>
      <c r="F7" s="15" t="s">
        <v>11</v>
      </c>
      <c r="G7" s="16" t="s">
        <v>12</v>
      </c>
      <c r="H7" s="17"/>
      <c r="I7" s="98" t="s">
        <v>11</v>
      </c>
      <c r="J7" s="99"/>
      <c r="K7" s="98" t="s">
        <v>12</v>
      </c>
      <c r="L7" s="99"/>
      <c r="P7" s="94" t="s">
        <v>11</v>
      </c>
      <c r="Q7" s="94" t="s">
        <v>12</v>
      </c>
    </row>
    <row r="8" spans="1:17" ht="21" customHeight="1" thickBot="1" x14ac:dyDescent="0.3">
      <c r="A8" s="20"/>
      <c r="B8" s="21"/>
      <c r="C8" s="106"/>
      <c r="D8" s="22"/>
      <c r="E8" s="22"/>
      <c r="F8" s="23" t="s">
        <v>13</v>
      </c>
      <c r="G8" s="24" t="s">
        <v>13</v>
      </c>
      <c r="I8" s="25" t="s">
        <v>14</v>
      </c>
      <c r="J8" s="25" t="s">
        <v>13</v>
      </c>
      <c r="K8" s="25" t="s">
        <v>14</v>
      </c>
      <c r="L8" s="25" t="s">
        <v>13</v>
      </c>
      <c r="P8" s="25" t="s">
        <v>14</v>
      </c>
      <c r="Q8" s="25" t="s">
        <v>14</v>
      </c>
    </row>
    <row r="9" spans="1:17" ht="15.75" x14ac:dyDescent="0.25">
      <c r="A9" s="26" t="s">
        <v>15</v>
      </c>
      <c r="B9" s="27">
        <v>2</v>
      </c>
      <c r="C9" s="27" t="s">
        <v>16</v>
      </c>
      <c r="D9" s="28">
        <v>3</v>
      </c>
      <c r="E9" s="29">
        <f>D9+1</f>
        <v>4</v>
      </c>
      <c r="F9" s="30">
        <v>5</v>
      </c>
      <c r="G9" s="31">
        <v>6</v>
      </c>
      <c r="I9" s="32"/>
      <c r="J9" s="32"/>
      <c r="K9" s="32"/>
      <c r="L9" s="32"/>
      <c r="P9" s="95"/>
      <c r="Q9" s="95"/>
    </row>
    <row r="10" spans="1:17" s="33" customFormat="1" ht="18.75" customHeight="1" x14ac:dyDescent="0.25">
      <c r="A10" s="107" t="s">
        <v>17</v>
      </c>
      <c r="B10" s="108"/>
      <c r="C10" s="108"/>
      <c r="D10" s="108"/>
      <c r="E10" s="108"/>
      <c r="F10" s="108"/>
      <c r="G10" s="109"/>
      <c r="I10" s="34"/>
      <c r="J10" s="34"/>
      <c r="K10" s="34"/>
      <c r="L10" s="34"/>
      <c r="N10" s="35"/>
      <c r="O10" s="35"/>
      <c r="P10" s="34"/>
      <c r="Q10" s="34"/>
    </row>
    <row r="11" spans="1:17" s="33" customFormat="1" ht="21" customHeight="1" x14ac:dyDescent="0.25">
      <c r="A11" s="36">
        <f>1</f>
        <v>1</v>
      </c>
      <c r="B11" s="25" t="s">
        <v>18</v>
      </c>
      <c r="C11" s="37" t="s">
        <v>19</v>
      </c>
      <c r="D11" s="38" t="s">
        <v>20</v>
      </c>
      <c r="E11" s="37" t="s">
        <v>21</v>
      </c>
      <c r="F11" s="39">
        <f>ROUND(J11*(1+$L$2),0)</f>
        <v>1035</v>
      </c>
      <c r="G11" s="40">
        <f>ROUND(L11*(1+$L$2),0)</f>
        <v>1249</v>
      </c>
      <c r="I11" s="41">
        <v>824.41</v>
      </c>
      <c r="J11" s="42">
        <f>I11*1.2</f>
        <v>989.29199999999992</v>
      </c>
      <c r="K11" s="43">
        <v>994.71</v>
      </c>
      <c r="L11" s="44">
        <v>1193.6500000000001</v>
      </c>
      <c r="N11" s="45">
        <v>0</v>
      </c>
      <c r="O11" s="45">
        <v>0</v>
      </c>
      <c r="P11" s="96">
        <f>F11/1.2</f>
        <v>862.5</v>
      </c>
      <c r="Q11" s="96">
        <f>G11/1.2</f>
        <v>1040.8333333333335</v>
      </c>
    </row>
    <row r="12" spans="1:17" s="33" customFormat="1" ht="15" customHeight="1" x14ac:dyDescent="0.25">
      <c r="A12" s="36">
        <f t="shared" ref="A12:A36" si="0">A11+1</f>
        <v>2</v>
      </c>
      <c r="B12" s="25" t="s">
        <v>22</v>
      </c>
      <c r="C12" s="37" t="s">
        <v>23</v>
      </c>
      <c r="D12" s="38" t="s">
        <v>24</v>
      </c>
      <c r="E12" s="37" t="s">
        <v>21</v>
      </c>
      <c r="F12" s="39">
        <f t="shared" ref="F12:F36" si="1">ROUND(J12*(1+$L$2),0)</f>
        <v>1396</v>
      </c>
      <c r="G12" s="40">
        <f t="shared" ref="G12:G36" si="2">ROUND(L12*(1+$L$2),0)</f>
        <v>1684</v>
      </c>
      <c r="I12" s="41">
        <v>1112</v>
      </c>
      <c r="J12" s="42">
        <f t="shared" ref="J12:J36" si="3">I12*1.2</f>
        <v>1334.3999999999999</v>
      </c>
      <c r="K12" s="43">
        <v>1341.71</v>
      </c>
      <c r="L12" s="44">
        <v>1610.05</v>
      </c>
      <c r="N12" s="35">
        <v>0</v>
      </c>
      <c r="O12" s="35">
        <v>0</v>
      </c>
      <c r="P12" s="96">
        <f>F12/1.2</f>
        <v>1163.3333333333335</v>
      </c>
      <c r="Q12" s="96">
        <f t="shared" ref="Q12:Q75" si="4">G12/1.2</f>
        <v>1403.3333333333335</v>
      </c>
    </row>
    <row r="13" spans="1:17" s="33" customFormat="1" ht="16.5" customHeight="1" x14ac:dyDescent="0.25">
      <c r="A13" s="36">
        <f t="shared" si="0"/>
        <v>3</v>
      </c>
      <c r="B13" s="25" t="s">
        <v>25</v>
      </c>
      <c r="C13" s="37" t="s">
        <v>26</v>
      </c>
      <c r="D13" s="38" t="s">
        <v>27</v>
      </c>
      <c r="E13" s="37" t="s">
        <v>28</v>
      </c>
      <c r="F13" s="39">
        <f t="shared" si="1"/>
        <v>377</v>
      </c>
      <c r="G13" s="40">
        <f t="shared" si="2"/>
        <v>447</v>
      </c>
      <c r="I13" s="41">
        <v>300.58</v>
      </c>
      <c r="J13" s="42">
        <f t="shared" si="3"/>
        <v>360.69599999999997</v>
      </c>
      <c r="K13" s="43">
        <v>355.86</v>
      </c>
      <c r="L13" s="44">
        <v>427.03</v>
      </c>
      <c r="N13" s="35">
        <v>0</v>
      </c>
      <c r="O13" s="35">
        <v>0</v>
      </c>
      <c r="P13" s="96">
        <f t="shared" ref="P13:P75" si="5">F13/1.2</f>
        <v>314.16666666666669</v>
      </c>
      <c r="Q13" s="96">
        <f t="shared" si="4"/>
        <v>372.5</v>
      </c>
    </row>
    <row r="14" spans="1:17" s="33" customFormat="1" ht="19.5" customHeight="1" x14ac:dyDescent="0.25">
      <c r="A14" s="36">
        <f t="shared" si="0"/>
        <v>4</v>
      </c>
      <c r="B14" s="25" t="s">
        <v>29</v>
      </c>
      <c r="C14" s="37" t="s">
        <v>30</v>
      </c>
      <c r="D14" s="38" t="s">
        <v>31</v>
      </c>
      <c r="E14" s="37" t="s">
        <v>32</v>
      </c>
      <c r="F14" s="39">
        <f t="shared" si="1"/>
        <v>72</v>
      </c>
      <c r="G14" s="40">
        <f t="shared" si="2"/>
        <v>87</v>
      </c>
      <c r="I14" s="41">
        <v>57.51</v>
      </c>
      <c r="J14" s="42">
        <f t="shared" si="3"/>
        <v>69.012</v>
      </c>
      <c r="K14" s="43">
        <v>69.400000000000006</v>
      </c>
      <c r="L14" s="44">
        <v>83.28</v>
      </c>
      <c r="N14" s="35">
        <v>0</v>
      </c>
      <c r="O14" s="35">
        <v>0</v>
      </c>
      <c r="P14" s="96">
        <f t="shared" si="5"/>
        <v>60</v>
      </c>
      <c r="Q14" s="96">
        <f t="shared" si="4"/>
        <v>72.5</v>
      </c>
    </row>
    <row r="15" spans="1:17" s="33" customFormat="1" ht="31.5" x14ac:dyDescent="0.25">
      <c r="A15" s="36">
        <f t="shared" si="0"/>
        <v>5</v>
      </c>
      <c r="B15" s="25" t="s">
        <v>33</v>
      </c>
      <c r="C15" s="37" t="s">
        <v>34</v>
      </c>
      <c r="D15" s="38" t="s">
        <v>35</v>
      </c>
      <c r="E15" s="37" t="s">
        <v>36</v>
      </c>
      <c r="F15" s="39">
        <f t="shared" si="1"/>
        <v>60</v>
      </c>
      <c r="G15" s="40">
        <f t="shared" si="2"/>
        <v>73</v>
      </c>
      <c r="I15" s="41">
        <v>47.93</v>
      </c>
      <c r="J15" s="42">
        <f t="shared" si="3"/>
        <v>57.515999999999998</v>
      </c>
      <c r="K15" s="43">
        <v>57.83</v>
      </c>
      <c r="L15" s="44">
        <v>69.400000000000006</v>
      </c>
      <c r="N15" s="35">
        <v>0</v>
      </c>
      <c r="O15" s="35">
        <v>0</v>
      </c>
      <c r="P15" s="96">
        <f t="shared" si="5"/>
        <v>50</v>
      </c>
      <c r="Q15" s="96">
        <f t="shared" si="4"/>
        <v>60.833333333333336</v>
      </c>
    </row>
    <row r="16" spans="1:17" s="33" customFormat="1" ht="48.75" customHeight="1" x14ac:dyDescent="0.25">
      <c r="A16" s="36">
        <f t="shared" si="0"/>
        <v>6</v>
      </c>
      <c r="B16" s="25" t="s">
        <v>37</v>
      </c>
      <c r="C16" s="37" t="s">
        <v>38</v>
      </c>
      <c r="D16" s="38" t="s">
        <v>39</v>
      </c>
      <c r="E16" s="37" t="s">
        <v>40</v>
      </c>
      <c r="F16" s="39">
        <f t="shared" si="1"/>
        <v>349</v>
      </c>
      <c r="G16" s="40">
        <f t="shared" si="2"/>
        <v>421</v>
      </c>
      <c r="I16" s="41">
        <v>278.01</v>
      </c>
      <c r="J16" s="42">
        <f t="shared" si="3"/>
        <v>333.61199999999997</v>
      </c>
      <c r="K16" s="43">
        <v>335.43</v>
      </c>
      <c r="L16" s="44">
        <v>402.52</v>
      </c>
      <c r="N16" s="35">
        <v>0</v>
      </c>
      <c r="O16" s="35">
        <v>0</v>
      </c>
      <c r="P16" s="96">
        <f t="shared" si="5"/>
        <v>290.83333333333337</v>
      </c>
      <c r="Q16" s="96">
        <f t="shared" si="4"/>
        <v>350.83333333333337</v>
      </c>
    </row>
    <row r="17" spans="1:17" s="33" customFormat="1" ht="15.75" x14ac:dyDescent="0.25">
      <c r="A17" s="36">
        <f t="shared" si="0"/>
        <v>7</v>
      </c>
      <c r="B17" s="25" t="s">
        <v>41</v>
      </c>
      <c r="C17" s="37" t="s">
        <v>42</v>
      </c>
      <c r="D17" s="38" t="s">
        <v>43</v>
      </c>
      <c r="E17" s="37" t="s">
        <v>44</v>
      </c>
      <c r="F17" s="39">
        <f t="shared" si="1"/>
        <v>2277</v>
      </c>
      <c r="G17" s="40">
        <f t="shared" si="2"/>
        <v>2485</v>
      </c>
      <c r="I17" s="41">
        <v>1813.69</v>
      </c>
      <c r="J17" s="42">
        <f t="shared" si="3"/>
        <v>2176.4279999999999</v>
      </c>
      <c r="K17" s="43">
        <v>1979.87</v>
      </c>
      <c r="L17" s="44">
        <v>2375.84</v>
      </c>
      <c r="N17" s="35">
        <v>0</v>
      </c>
      <c r="O17" s="35">
        <v>0</v>
      </c>
      <c r="P17" s="96">
        <f t="shared" si="5"/>
        <v>1897.5</v>
      </c>
      <c r="Q17" s="96">
        <f t="shared" si="4"/>
        <v>2070.8333333333335</v>
      </c>
    </row>
    <row r="18" spans="1:17" s="33" customFormat="1" ht="15.75" x14ac:dyDescent="0.25">
      <c r="A18" s="36">
        <f t="shared" si="0"/>
        <v>8</v>
      </c>
      <c r="B18" s="25" t="s">
        <v>45</v>
      </c>
      <c r="C18" s="37" t="s">
        <v>46</v>
      </c>
      <c r="D18" s="38" t="s">
        <v>47</v>
      </c>
      <c r="E18" s="37" t="s">
        <v>44</v>
      </c>
      <c r="F18" s="39">
        <f t="shared" si="1"/>
        <v>534</v>
      </c>
      <c r="G18" s="40">
        <f t="shared" si="2"/>
        <v>626</v>
      </c>
      <c r="I18" s="41">
        <v>425.58</v>
      </c>
      <c r="J18" s="42">
        <f t="shared" si="3"/>
        <v>510.69599999999997</v>
      </c>
      <c r="K18" s="43">
        <v>498.86</v>
      </c>
      <c r="L18" s="44">
        <v>598.63</v>
      </c>
      <c r="N18" s="35">
        <v>0</v>
      </c>
      <c r="O18" s="35">
        <v>0</v>
      </c>
      <c r="P18" s="96">
        <f t="shared" si="5"/>
        <v>445</v>
      </c>
      <c r="Q18" s="96">
        <f t="shared" si="4"/>
        <v>521.66666666666674</v>
      </c>
    </row>
    <row r="19" spans="1:17" s="33" customFormat="1" ht="33" customHeight="1" x14ac:dyDescent="0.25">
      <c r="A19" s="36">
        <f t="shared" si="0"/>
        <v>9</v>
      </c>
      <c r="B19" s="25" t="s">
        <v>48</v>
      </c>
      <c r="C19" s="37" t="s">
        <v>49</v>
      </c>
      <c r="D19" s="38" t="s">
        <v>50</v>
      </c>
      <c r="E19" s="37" t="s">
        <v>51</v>
      </c>
      <c r="F19" s="39">
        <f t="shared" si="1"/>
        <v>107</v>
      </c>
      <c r="G19" s="40">
        <f t="shared" si="2"/>
        <v>127</v>
      </c>
      <c r="I19" s="41">
        <v>84.98</v>
      </c>
      <c r="J19" s="42">
        <f t="shared" si="3"/>
        <v>101.976</v>
      </c>
      <c r="K19" s="43">
        <v>100.87</v>
      </c>
      <c r="L19" s="44">
        <v>121.04</v>
      </c>
      <c r="N19" s="35">
        <v>0</v>
      </c>
      <c r="O19" s="35">
        <v>0</v>
      </c>
      <c r="P19" s="96">
        <f t="shared" si="5"/>
        <v>89.166666666666671</v>
      </c>
      <c r="Q19" s="96">
        <f t="shared" si="4"/>
        <v>105.83333333333334</v>
      </c>
    </row>
    <row r="20" spans="1:17" s="33" customFormat="1" ht="19.5" customHeight="1" x14ac:dyDescent="0.25">
      <c r="A20" s="36">
        <f t="shared" si="0"/>
        <v>10</v>
      </c>
      <c r="B20" s="25" t="s">
        <v>52</v>
      </c>
      <c r="C20" s="37" t="s">
        <v>53</v>
      </c>
      <c r="D20" s="38" t="s">
        <v>54</v>
      </c>
      <c r="E20" s="37" t="s">
        <v>51</v>
      </c>
      <c r="F20" s="39">
        <f t="shared" si="1"/>
        <v>388</v>
      </c>
      <c r="G20" s="40">
        <f t="shared" si="2"/>
        <v>464</v>
      </c>
      <c r="I20" s="41">
        <v>308.81</v>
      </c>
      <c r="J20" s="42">
        <f t="shared" si="3"/>
        <v>370.572</v>
      </c>
      <c r="K20" s="43">
        <v>369.94</v>
      </c>
      <c r="L20" s="44">
        <v>443.93</v>
      </c>
      <c r="N20" s="35">
        <v>0</v>
      </c>
      <c r="O20" s="35">
        <v>0</v>
      </c>
      <c r="P20" s="96">
        <f t="shared" si="5"/>
        <v>323.33333333333337</v>
      </c>
      <c r="Q20" s="96">
        <f t="shared" si="4"/>
        <v>386.66666666666669</v>
      </c>
    </row>
    <row r="21" spans="1:17" s="33" customFormat="1" ht="23.25" customHeight="1" x14ac:dyDescent="0.25">
      <c r="A21" s="36">
        <f t="shared" si="0"/>
        <v>11</v>
      </c>
      <c r="B21" s="25" t="s">
        <v>55</v>
      </c>
      <c r="C21" s="37" t="s">
        <v>56</v>
      </c>
      <c r="D21" s="38" t="s">
        <v>57</v>
      </c>
      <c r="E21" s="37" t="s">
        <v>51</v>
      </c>
      <c r="F21" s="39">
        <f t="shared" si="1"/>
        <v>2309</v>
      </c>
      <c r="G21" s="40">
        <f t="shared" si="2"/>
        <v>2777</v>
      </c>
      <c r="I21" s="41">
        <v>1839.81</v>
      </c>
      <c r="J21" s="42">
        <f t="shared" si="3"/>
        <v>2207.7719999999999</v>
      </c>
      <c r="K21" s="43">
        <v>2212.64</v>
      </c>
      <c r="L21" s="44">
        <v>2655.17</v>
      </c>
      <c r="N21" s="35">
        <v>0</v>
      </c>
      <c r="O21" s="35">
        <v>0</v>
      </c>
      <c r="P21" s="96">
        <f t="shared" si="5"/>
        <v>1924.1666666666667</v>
      </c>
      <c r="Q21" s="96">
        <f t="shared" si="4"/>
        <v>2314.166666666667</v>
      </c>
    </row>
    <row r="22" spans="1:17" s="33" customFormat="1" ht="31.5" x14ac:dyDescent="0.25">
      <c r="A22" s="36">
        <f t="shared" si="0"/>
        <v>12</v>
      </c>
      <c r="B22" s="25" t="s">
        <v>58</v>
      </c>
      <c r="C22" s="37" t="s">
        <v>59</v>
      </c>
      <c r="D22" s="38" t="s">
        <v>60</v>
      </c>
      <c r="E22" s="37" t="s">
        <v>51</v>
      </c>
      <c r="F22" s="39">
        <f t="shared" si="1"/>
        <v>3219</v>
      </c>
      <c r="G22" s="40">
        <f t="shared" si="2"/>
        <v>3615</v>
      </c>
      <c r="I22" s="41">
        <v>2564.31</v>
      </c>
      <c r="J22" s="42">
        <f t="shared" si="3"/>
        <v>3077.172</v>
      </c>
      <c r="K22" s="43">
        <v>2879.87</v>
      </c>
      <c r="L22" s="44">
        <v>3455.84</v>
      </c>
      <c r="N22" s="35">
        <v>0</v>
      </c>
      <c r="O22" s="35">
        <v>0</v>
      </c>
      <c r="P22" s="96">
        <f t="shared" si="5"/>
        <v>2682.5</v>
      </c>
      <c r="Q22" s="96">
        <f t="shared" si="4"/>
        <v>3012.5</v>
      </c>
    </row>
    <row r="23" spans="1:17" s="33" customFormat="1" ht="20.25" customHeight="1" x14ac:dyDescent="0.25">
      <c r="A23" s="36">
        <f t="shared" si="0"/>
        <v>13</v>
      </c>
      <c r="B23" s="25" t="s">
        <v>61</v>
      </c>
      <c r="C23" s="37" t="s">
        <v>62</v>
      </c>
      <c r="D23" s="38" t="s">
        <v>63</v>
      </c>
      <c r="E23" s="37" t="s">
        <v>44</v>
      </c>
      <c r="F23" s="39">
        <f t="shared" si="1"/>
        <v>3491</v>
      </c>
      <c r="G23" s="40">
        <f t="shared" si="2"/>
        <v>3930</v>
      </c>
      <c r="I23" s="41">
        <v>2780.9</v>
      </c>
      <c r="J23" s="42">
        <f t="shared" si="3"/>
        <v>3337.08</v>
      </c>
      <c r="K23" s="43">
        <v>3131.2</v>
      </c>
      <c r="L23" s="44">
        <v>3757.44</v>
      </c>
      <c r="N23" s="35">
        <v>0</v>
      </c>
      <c r="O23" s="35">
        <v>0</v>
      </c>
      <c r="P23" s="96">
        <f t="shared" si="5"/>
        <v>2909.166666666667</v>
      </c>
      <c r="Q23" s="96">
        <f t="shared" si="4"/>
        <v>3275</v>
      </c>
    </row>
    <row r="24" spans="1:17" s="33" customFormat="1" ht="20.25" customHeight="1" x14ac:dyDescent="0.25">
      <c r="A24" s="36">
        <f t="shared" si="0"/>
        <v>14</v>
      </c>
      <c r="B24" s="25" t="s">
        <v>64</v>
      </c>
      <c r="C24" s="37" t="s">
        <v>65</v>
      </c>
      <c r="D24" s="38" t="s">
        <v>66</v>
      </c>
      <c r="E24" s="37" t="s">
        <v>44</v>
      </c>
      <c r="F24" s="39">
        <f t="shared" si="1"/>
        <v>3901</v>
      </c>
      <c r="G24" s="40">
        <f t="shared" si="2"/>
        <v>4346</v>
      </c>
      <c r="I24" s="41">
        <v>3107.48</v>
      </c>
      <c r="J24" s="42">
        <f t="shared" si="3"/>
        <v>3728.9759999999997</v>
      </c>
      <c r="K24" s="43">
        <v>3462.53</v>
      </c>
      <c r="L24" s="44">
        <v>4155.04</v>
      </c>
      <c r="N24" s="35">
        <v>0</v>
      </c>
      <c r="O24" s="35">
        <v>0</v>
      </c>
      <c r="P24" s="96">
        <f t="shared" si="5"/>
        <v>3250.8333333333335</v>
      </c>
      <c r="Q24" s="96">
        <f t="shared" si="4"/>
        <v>3621.666666666667</v>
      </c>
    </row>
    <row r="25" spans="1:17" s="33" customFormat="1" ht="19.5" customHeight="1" x14ac:dyDescent="0.25">
      <c r="A25" s="36">
        <f t="shared" si="0"/>
        <v>15</v>
      </c>
      <c r="B25" s="25" t="s">
        <v>67</v>
      </c>
      <c r="C25" s="37" t="s">
        <v>68</v>
      </c>
      <c r="D25" s="38" t="s">
        <v>69</v>
      </c>
      <c r="E25" s="37" t="s">
        <v>44</v>
      </c>
      <c r="F25" s="39">
        <f t="shared" si="1"/>
        <v>4185</v>
      </c>
      <c r="G25" s="40">
        <f t="shared" si="2"/>
        <v>4699</v>
      </c>
      <c r="I25" s="41">
        <v>3334.06</v>
      </c>
      <c r="J25" s="42">
        <f t="shared" si="3"/>
        <v>4000.8719999999998</v>
      </c>
      <c r="K25" s="43">
        <v>3743.83</v>
      </c>
      <c r="L25" s="44">
        <v>4492.6000000000004</v>
      </c>
      <c r="N25" s="35">
        <v>0</v>
      </c>
      <c r="O25" s="35">
        <v>0</v>
      </c>
      <c r="P25" s="96">
        <f t="shared" si="5"/>
        <v>3487.5</v>
      </c>
      <c r="Q25" s="96">
        <f t="shared" si="4"/>
        <v>3915.8333333333335</v>
      </c>
    </row>
    <row r="26" spans="1:17" s="33" customFormat="1" ht="31.5" x14ac:dyDescent="0.25">
      <c r="A26" s="36">
        <f t="shared" si="0"/>
        <v>16</v>
      </c>
      <c r="B26" s="25" t="s">
        <v>70</v>
      </c>
      <c r="C26" s="37" t="s">
        <v>71</v>
      </c>
      <c r="D26" s="38" t="s">
        <v>72</v>
      </c>
      <c r="E26" s="37" t="s">
        <v>44</v>
      </c>
      <c r="F26" s="39">
        <f t="shared" si="1"/>
        <v>2854</v>
      </c>
      <c r="G26" s="40">
        <f t="shared" si="2"/>
        <v>3444</v>
      </c>
      <c r="I26" s="41">
        <v>2274.06</v>
      </c>
      <c r="J26" s="42">
        <f t="shared" si="3"/>
        <v>2728.8719999999998</v>
      </c>
      <c r="K26" s="43">
        <v>2743.83</v>
      </c>
      <c r="L26" s="44">
        <v>3292.6</v>
      </c>
      <c r="N26" s="35">
        <v>0</v>
      </c>
      <c r="O26" s="35">
        <v>0</v>
      </c>
      <c r="P26" s="96">
        <f t="shared" si="5"/>
        <v>2378.3333333333335</v>
      </c>
      <c r="Q26" s="96">
        <f t="shared" si="4"/>
        <v>2870</v>
      </c>
    </row>
    <row r="27" spans="1:17" s="33" customFormat="1" ht="15.75" customHeight="1" x14ac:dyDescent="0.25">
      <c r="A27" s="36">
        <f t="shared" si="0"/>
        <v>17</v>
      </c>
      <c r="B27" s="25" t="s">
        <v>73</v>
      </c>
      <c r="C27" s="37" t="s">
        <v>74</v>
      </c>
      <c r="D27" s="38" t="s">
        <v>75</v>
      </c>
      <c r="E27" s="37" t="s">
        <v>44</v>
      </c>
      <c r="F27" s="39">
        <f t="shared" si="1"/>
        <v>1472</v>
      </c>
      <c r="G27" s="40">
        <f t="shared" si="2"/>
        <v>1728</v>
      </c>
      <c r="I27" s="41">
        <v>1172.8900000000001</v>
      </c>
      <c r="J27" s="42">
        <f t="shared" si="3"/>
        <v>1407.4680000000001</v>
      </c>
      <c r="K27" s="43">
        <v>1376.59</v>
      </c>
      <c r="L27" s="44">
        <v>1651.91</v>
      </c>
      <c r="N27" s="35">
        <v>0</v>
      </c>
      <c r="O27" s="35">
        <v>0</v>
      </c>
      <c r="P27" s="96">
        <f t="shared" si="5"/>
        <v>1226.6666666666667</v>
      </c>
      <c r="Q27" s="96">
        <f t="shared" si="4"/>
        <v>1440</v>
      </c>
    </row>
    <row r="28" spans="1:17" s="33" customFormat="1" ht="67.5" customHeight="1" x14ac:dyDescent="0.25">
      <c r="A28" s="36">
        <f t="shared" si="0"/>
        <v>18</v>
      </c>
      <c r="B28" s="25" t="s">
        <v>76</v>
      </c>
      <c r="C28" s="37" t="s">
        <v>77</v>
      </c>
      <c r="D28" s="38" t="s">
        <v>78</v>
      </c>
      <c r="E28" s="37" t="s">
        <v>79</v>
      </c>
      <c r="F28" s="39">
        <f t="shared" si="1"/>
        <v>132</v>
      </c>
      <c r="G28" s="40">
        <f t="shared" si="2"/>
        <v>160</v>
      </c>
      <c r="I28" s="41">
        <v>105.44</v>
      </c>
      <c r="J28" s="42">
        <f t="shared" si="3"/>
        <v>126.52799999999999</v>
      </c>
      <c r="K28" s="43">
        <v>127.23</v>
      </c>
      <c r="L28" s="44">
        <v>152.68</v>
      </c>
      <c r="N28" s="35">
        <v>0</v>
      </c>
      <c r="O28" s="35">
        <v>0</v>
      </c>
      <c r="P28" s="96">
        <f t="shared" si="5"/>
        <v>110</v>
      </c>
      <c r="Q28" s="96">
        <f t="shared" si="4"/>
        <v>133.33333333333334</v>
      </c>
    </row>
    <row r="29" spans="1:17" s="33" customFormat="1" ht="50.25" customHeight="1" x14ac:dyDescent="0.25">
      <c r="A29" s="36">
        <f t="shared" si="0"/>
        <v>19</v>
      </c>
      <c r="B29" s="25" t="s">
        <v>80</v>
      </c>
      <c r="C29" s="37" t="s">
        <v>81</v>
      </c>
      <c r="D29" s="38" t="s">
        <v>82</v>
      </c>
      <c r="E29" s="37" t="s">
        <v>83</v>
      </c>
      <c r="F29" s="39">
        <f t="shared" si="1"/>
        <v>188</v>
      </c>
      <c r="G29" s="40">
        <f t="shared" si="2"/>
        <v>209</v>
      </c>
      <c r="I29" s="41">
        <v>149.86000000000001</v>
      </c>
      <c r="J29" s="42">
        <f t="shared" si="3"/>
        <v>179.83200000000002</v>
      </c>
      <c r="K29" s="43">
        <v>166.65</v>
      </c>
      <c r="L29" s="44">
        <v>199.98</v>
      </c>
      <c r="N29" s="35">
        <v>0</v>
      </c>
      <c r="O29" s="35">
        <v>0</v>
      </c>
      <c r="P29" s="96">
        <f t="shared" si="5"/>
        <v>156.66666666666669</v>
      </c>
      <c r="Q29" s="96">
        <f t="shared" si="4"/>
        <v>174.16666666666669</v>
      </c>
    </row>
    <row r="30" spans="1:17" s="33" customFormat="1" ht="47.25" x14ac:dyDescent="0.25">
      <c r="A30" s="36">
        <f t="shared" si="0"/>
        <v>20</v>
      </c>
      <c r="B30" s="46" t="s">
        <v>84</v>
      </c>
      <c r="C30" s="37" t="s">
        <v>85</v>
      </c>
      <c r="D30" s="38" t="s">
        <v>86</v>
      </c>
      <c r="E30" s="37" t="s">
        <v>44</v>
      </c>
      <c r="F30" s="39">
        <f t="shared" si="1"/>
        <v>1217</v>
      </c>
      <c r="G30" s="40">
        <f t="shared" si="2"/>
        <v>1469</v>
      </c>
      <c r="I30" s="41">
        <v>969.65</v>
      </c>
      <c r="J30" s="42">
        <f t="shared" si="3"/>
        <v>1163.58</v>
      </c>
      <c r="K30" s="43">
        <v>1169.97</v>
      </c>
      <c r="L30" s="44">
        <v>1403.96</v>
      </c>
      <c r="N30" s="35">
        <v>0</v>
      </c>
      <c r="O30" s="35">
        <v>0</v>
      </c>
      <c r="P30" s="96">
        <f t="shared" si="5"/>
        <v>1014.1666666666667</v>
      </c>
      <c r="Q30" s="96">
        <f t="shared" si="4"/>
        <v>1224.1666666666667</v>
      </c>
    </row>
    <row r="31" spans="1:17" s="33" customFormat="1" ht="15.75" x14ac:dyDescent="0.25">
      <c r="A31" s="36">
        <f t="shared" si="0"/>
        <v>21</v>
      </c>
      <c r="B31" s="46" t="s">
        <v>87</v>
      </c>
      <c r="C31" s="37" t="s">
        <v>88</v>
      </c>
      <c r="D31" s="38" t="s">
        <v>89</v>
      </c>
      <c r="E31" s="37" t="s">
        <v>90</v>
      </c>
      <c r="F31" s="39">
        <f t="shared" si="1"/>
        <v>2946</v>
      </c>
      <c r="G31" s="40">
        <f t="shared" si="2"/>
        <v>3555</v>
      </c>
      <c r="I31" s="41">
        <v>2347.0300000000002</v>
      </c>
      <c r="J31" s="42">
        <f t="shared" si="3"/>
        <v>2816.4360000000001</v>
      </c>
      <c r="K31" s="41">
        <v>2831.86</v>
      </c>
      <c r="L31" s="42">
        <v>3398.23</v>
      </c>
      <c r="N31" s="35">
        <v>0</v>
      </c>
      <c r="O31" s="35">
        <v>0</v>
      </c>
      <c r="P31" s="96">
        <f t="shared" si="5"/>
        <v>2455</v>
      </c>
      <c r="Q31" s="96">
        <f t="shared" si="4"/>
        <v>2962.5</v>
      </c>
    </row>
    <row r="32" spans="1:17" s="33" customFormat="1" ht="30" customHeight="1" x14ac:dyDescent="0.25">
      <c r="A32" s="36">
        <f t="shared" si="0"/>
        <v>22</v>
      </c>
      <c r="B32" s="47" t="s">
        <v>91</v>
      </c>
      <c r="C32" s="37" t="s">
        <v>92</v>
      </c>
      <c r="D32" s="38" t="s">
        <v>93</v>
      </c>
      <c r="E32" s="37" t="s">
        <v>90</v>
      </c>
      <c r="F32" s="39">
        <f t="shared" si="1"/>
        <v>1638</v>
      </c>
      <c r="G32" s="40">
        <f t="shared" si="2"/>
        <v>1802</v>
      </c>
      <c r="I32" s="41">
        <v>1305.05</v>
      </c>
      <c r="J32" s="42">
        <f t="shared" si="3"/>
        <v>1566.06</v>
      </c>
      <c r="K32" s="41">
        <v>1435.89</v>
      </c>
      <c r="L32" s="42">
        <v>1723.07</v>
      </c>
      <c r="N32" s="35">
        <v>0</v>
      </c>
      <c r="O32" s="35">
        <v>0</v>
      </c>
      <c r="P32" s="96">
        <f t="shared" si="5"/>
        <v>1365</v>
      </c>
      <c r="Q32" s="96">
        <f t="shared" si="4"/>
        <v>1501.6666666666667</v>
      </c>
    </row>
    <row r="33" spans="1:17" s="33" customFormat="1" ht="31.5" x14ac:dyDescent="0.25">
      <c r="A33" s="36">
        <f t="shared" si="0"/>
        <v>23</v>
      </c>
      <c r="B33" s="25" t="s">
        <v>94</v>
      </c>
      <c r="C33" s="37" t="s">
        <v>95</v>
      </c>
      <c r="D33" s="38" t="s">
        <v>96</v>
      </c>
      <c r="E33" s="37" t="s">
        <v>32</v>
      </c>
      <c r="F33" s="39">
        <f t="shared" si="1"/>
        <v>6524</v>
      </c>
      <c r="G33" s="40">
        <f t="shared" si="2"/>
        <v>7872</v>
      </c>
      <c r="I33" s="41">
        <v>5197.8100000000004</v>
      </c>
      <c r="J33" s="42">
        <f t="shared" si="3"/>
        <v>6237.3720000000003</v>
      </c>
      <c r="K33" s="41">
        <v>6271.61</v>
      </c>
      <c r="L33" s="42">
        <v>7525.93</v>
      </c>
      <c r="N33" s="35">
        <v>0</v>
      </c>
      <c r="O33" s="35">
        <v>0</v>
      </c>
      <c r="P33" s="96">
        <f t="shared" si="5"/>
        <v>5436.666666666667</v>
      </c>
      <c r="Q33" s="96">
        <f t="shared" si="4"/>
        <v>6560</v>
      </c>
    </row>
    <row r="34" spans="1:17" s="33" customFormat="1" ht="15.75" x14ac:dyDescent="0.25">
      <c r="A34" s="36">
        <f t="shared" si="0"/>
        <v>24</v>
      </c>
      <c r="B34" s="46" t="s">
        <v>97</v>
      </c>
      <c r="C34" s="37" t="s">
        <v>98</v>
      </c>
      <c r="D34" s="38" t="s">
        <v>99</v>
      </c>
      <c r="E34" s="37" t="s">
        <v>32</v>
      </c>
      <c r="F34" s="39">
        <f t="shared" si="1"/>
        <v>7823</v>
      </c>
      <c r="G34" s="40">
        <f t="shared" si="2"/>
        <v>9439</v>
      </c>
      <c r="I34" s="41">
        <v>6232.6</v>
      </c>
      <c r="J34" s="42">
        <f t="shared" si="3"/>
        <v>7479.12</v>
      </c>
      <c r="K34" s="41">
        <v>7520.12</v>
      </c>
      <c r="L34" s="42">
        <v>9024.14</v>
      </c>
      <c r="N34" s="35">
        <v>0</v>
      </c>
      <c r="O34" s="35">
        <v>0</v>
      </c>
      <c r="P34" s="96">
        <f t="shared" si="5"/>
        <v>6519.166666666667</v>
      </c>
      <c r="Q34" s="96">
        <f t="shared" si="4"/>
        <v>7865.8333333333339</v>
      </c>
    </row>
    <row r="35" spans="1:17" s="33" customFormat="1" ht="15.75" x14ac:dyDescent="0.25">
      <c r="A35" s="36">
        <f t="shared" si="0"/>
        <v>25</v>
      </c>
      <c r="B35" s="46" t="s">
        <v>97</v>
      </c>
      <c r="C35" s="37" t="s">
        <v>100</v>
      </c>
      <c r="D35" s="38" t="s">
        <v>101</v>
      </c>
      <c r="E35" s="37" t="s">
        <v>32</v>
      </c>
      <c r="F35" s="39">
        <f t="shared" si="1"/>
        <v>9817</v>
      </c>
      <c r="G35" s="40">
        <f t="shared" si="2"/>
        <v>11845</v>
      </c>
      <c r="I35" s="41">
        <v>7820.82</v>
      </c>
      <c r="J35" s="42">
        <f t="shared" si="3"/>
        <v>9384.9839999999986</v>
      </c>
      <c r="K35" s="41">
        <v>9436.4599999999991</v>
      </c>
      <c r="L35" s="42">
        <v>11323.75</v>
      </c>
      <c r="N35" s="35">
        <v>0</v>
      </c>
      <c r="O35" s="35">
        <v>0</v>
      </c>
      <c r="P35" s="96">
        <f t="shared" si="5"/>
        <v>8180.8333333333339</v>
      </c>
      <c r="Q35" s="96">
        <f t="shared" si="4"/>
        <v>9870.8333333333339</v>
      </c>
    </row>
    <row r="36" spans="1:17" s="33" customFormat="1" ht="31.5" x14ac:dyDescent="0.25">
      <c r="A36" s="36">
        <f t="shared" si="0"/>
        <v>26</v>
      </c>
      <c r="B36" s="25" t="s">
        <v>102</v>
      </c>
      <c r="C36" s="37" t="s">
        <v>103</v>
      </c>
      <c r="D36" s="38" t="s">
        <v>104</v>
      </c>
      <c r="E36" s="37" t="s">
        <v>105</v>
      </c>
      <c r="F36" s="39">
        <f t="shared" si="1"/>
        <v>60</v>
      </c>
      <c r="G36" s="40">
        <f t="shared" si="2"/>
        <v>73</v>
      </c>
      <c r="I36" s="41">
        <v>47.93</v>
      </c>
      <c r="J36" s="42">
        <f t="shared" si="3"/>
        <v>57.515999999999998</v>
      </c>
      <c r="K36" s="41">
        <v>57.83</v>
      </c>
      <c r="L36" s="42">
        <v>69.400000000000006</v>
      </c>
      <c r="N36" s="35">
        <v>0</v>
      </c>
      <c r="O36" s="35">
        <v>0</v>
      </c>
      <c r="P36" s="96">
        <f t="shared" si="5"/>
        <v>50</v>
      </c>
      <c r="Q36" s="96">
        <f t="shared" si="4"/>
        <v>60.833333333333336</v>
      </c>
    </row>
    <row r="37" spans="1:17" s="51" customFormat="1" ht="15.75" x14ac:dyDescent="0.25">
      <c r="A37" s="48"/>
      <c r="B37" s="49"/>
      <c r="C37" s="50"/>
      <c r="D37" s="110" t="s">
        <v>106</v>
      </c>
      <c r="E37" s="111"/>
      <c r="F37" s="111"/>
      <c r="G37" s="112"/>
      <c r="I37" s="52"/>
      <c r="J37" s="53"/>
      <c r="K37" s="54"/>
      <c r="L37" s="53"/>
      <c r="N37" s="55">
        <v>0</v>
      </c>
      <c r="O37" s="55">
        <v>0</v>
      </c>
      <c r="P37" s="97">
        <f t="shared" si="5"/>
        <v>0</v>
      </c>
      <c r="Q37" s="97">
        <f t="shared" si="4"/>
        <v>0</v>
      </c>
    </row>
    <row r="38" spans="1:17" s="33" customFormat="1" ht="15.75" x14ac:dyDescent="0.25">
      <c r="A38" s="36">
        <v>27</v>
      </c>
      <c r="B38" s="25" t="s">
        <v>107</v>
      </c>
      <c r="C38" s="37" t="s">
        <v>108</v>
      </c>
      <c r="D38" s="38" t="s">
        <v>109</v>
      </c>
      <c r="E38" s="37" t="s">
        <v>110</v>
      </c>
      <c r="F38" s="39">
        <f t="shared" ref="F38:F61" si="6">ROUND(J38*(1+$L$2),0)</f>
        <v>1634</v>
      </c>
      <c r="G38" s="40">
        <f t="shared" ref="G38:G61" si="7">ROUND(L38*(1+$L$2),0)</f>
        <v>1971</v>
      </c>
      <c r="I38" s="41">
        <v>1301.43</v>
      </c>
      <c r="J38" s="42">
        <v>1561.7160000000001</v>
      </c>
      <c r="K38" s="41">
        <v>1570.25</v>
      </c>
      <c r="L38" s="42">
        <v>1884.3</v>
      </c>
      <c r="N38" s="35">
        <v>0</v>
      </c>
      <c r="O38" s="35">
        <v>0</v>
      </c>
      <c r="P38" s="96">
        <f t="shared" si="5"/>
        <v>1361.6666666666667</v>
      </c>
      <c r="Q38" s="96">
        <f t="shared" si="4"/>
        <v>1642.5</v>
      </c>
    </row>
    <row r="39" spans="1:17" s="33" customFormat="1" ht="15.75" x14ac:dyDescent="0.25">
      <c r="A39" s="36">
        <f>A38+1</f>
        <v>28</v>
      </c>
      <c r="B39" s="25" t="s">
        <v>107</v>
      </c>
      <c r="C39" s="37" t="s">
        <v>111</v>
      </c>
      <c r="D39" s="38" t="s">
        <v>112</v>
      </c>
      <c r="E39" s="37" t="s">
        <v>110</v>
      </c>
      <c r="F39" s="39">
        <f t="shared" si="6"/>
        <v>1634</v>
      </c>
      <c r="G39" s="40">
        <f t="shared" si="7"/>
        <v>1971</v>
      </c>
      <c r="I39" s="41">
        <v>1301.43</v>
      </c>
      <c r="J39" s="42">
        <v>1561.7160000000001</v>
      </c>
      <c r="K39" s="41">
        <v>1570.25</v>
      </c>
      <c r="L39" s="42">
        <v>1884.3</v>
      </c>
      <c r="N39" s="35">
        <v>0</v>
      </c>
      <c r="O39" s="35">
        <v>0</v>
      </c>
      <c r="P39" s="96">
        <f t="shared" si="5"/>
        <v>1361.6666666666667</v>
      </c>
      <c r="Q39" s="96">
        <f t="shared" si="4"/>
        <v>1642.5</v>
      </c>
    </row>
    <row r="40" spans="1:17" s="33" customFormat="1" ht="37.5" customHeight="1" x14ac:dyDescent="0.25">
      <c r="A40" s="36">
        <f t="shared" ref="A40:A56" si="8">A39+1</f>
        <v>29</v>
      </c>
      <c r="B40" s="25" t="s">
        <v>113</v>
      </c>
      <c r="C40" s="37" t="s">
        <v>114</v>
      </c>
      <c r="D40" s="38" t="s">
        <v>115</v>
      </c>
      <c r="E40" s="37" t="s">
        <v>116</v>
      </c>
      <c r="F40" s="39">
        <f t="shared" si="6"/>
        <v>4667</v>
      </c>
      <c r="G40" s="40">
        <f t="shared" si="7"/>
        <v>5631</v>
      </c>
      <c r="I40" s="41">
        <v>3718.32</v>
      </c>
      <c r="J40" s="42">
        <v>4461.9840000000004</v>
      </c>
      <c r="K40" s="41">
        <v>4486.47</v>
      </c>
      <c r="L40" s="42">
        <v>5383.76</v>
      </c>
      <c r="N40" s="35">
        <v>0</v>
      </c>
      <c r="O40" s="35">
        <v>0</v>
      </c>
      <c r="P40" s="96">
        <f t="shared" si="5"/>
        <v>3889.166666666667</v>
      </c>
      <c r="Q40" s="96">
        <f t="shared" si="4"/>
        <v>4692.5</v>
      </c>
    </row>
    <row r="41" spans="1:17" s="33" customFormat="1" ht="31.5" x14ac:dyDescent="0.25">
      <c r="A41" s="36">
        <f t="shared" si="8"/>
        <v>30</v>
      </c>
      <c r="B41" s="25" t="s">
        <v>117</v>
      </c>
      <c r="C41" s="37" t="s">
        <v>118</v>
      </c>
      <c r="D41" s="38" t="s">
        <v>119</v>
      </c>
      <c r="E41" s="37" t="s">
        <v>120</v>
      </c>
      <c r="F41" s="39">
        <f t="shared" si="6"/>
        <v>7351</v>
      </c>
      <c r="G41" s="40">
        <f t="shared" si="7"/>
        <v>8869</v>
      </c>
      <c r="I41" s="41">
        <v>5856.35</v>
      </c>
      <c r="J41" s="42">
        <v>7027.62</v>
      </c>
      <c r="K41" s="41">
        <v>7066.2</v>
      </c>
      <c r="L41" s="42">
        <v>8479.44</v>
      </c>
      <c r="N41" s="35">
        <v>0</v>
      </c>
      <c r="O41" s="35">
        <v>0</v>
      </c>
      <c r="P41" s="96">
        <f t="shared" si="5"/>
        <v>6125.8333333333339</v>
      </c>
      <c r="Q41" s="96">
        <f t="shared" si="4"/>
        <v>7390.8333333333339</v>
      </c>
    </row>
    <row r="42" spans="1:17" s="33" customFormat="1" ht="31.5" x14ac:dyDescent="0.25">
      <c r="A42" s="36">
        <f t="shared" si="8"/>
        <v>31</v>
      </c>
      <c r="B42" s="25" t="s">
        <v>121</v>
      </c>
      <c r="C42" s="37" t="s">
        <v>122</v>
      </c>
      <c r="D42" s="38" t="s">
        <v>123</v>
      </c>
      <c r="E42" s="37" t="s">
        <v>124</v>
      </c>
      <c r="F42" s="39">
        <f>ROUND(J42*(1+$L$2),0)</f>
        <v>4641</v>
      </c>
      <c r="G42" s="40">
        <f t="shared" si="7"/>
        <v>5600</v>
      </c>
      <c r="I42" s="41">
        <v>3697.45</v>
      </c>
      <c r="J42" s="42">
        <v>4436.9399999999996</v>
      </c>
      <c r="K42" s="41">
        <v>4461.28</v>
      </c>
      <c r="L42" s="42">
        <v>5353.54</v>
      </c>
      <c r="N42" s="35">
        <v>0</v>
      </c>
      <c r="O42" s="35">
        <v>0</v>
      </c>
      <c r="P42" s="96">
        <f t="shared" si="5"/>
        <v>3867.5</v>
      </c>
      <c r="Q42" s="96">
        <f t="shared" si="4"/>
        <v>4666.666666666667</v>
      </c>
    </row>
    <row r="43" spans="1:17" s="33" customFormat="1" ht="15.75" x14ac:dyDescent="0.25">
      <c r="A43" s="36">
        <f t="shared" si="8"/>
        <v>32</v>
      </c>
      <c r="B43" s="25" t="s">
        <v>125</v>
      </c>
      <c r="C43" s="37" t="s">
        <v>126</v>
      </c>
      <c r="D43" s="38" t="s">
        <v>127</v>
      </c>
      <c r="E43" s="37" t="s">
        <v>124</v>
      </c>
      <c r="F43" s="39">
        <f t="shared" si="6"/>
        <v>3996</v>
      </c>
      <c r="G43" s="40">
        <f t="shared" si="7"/>
        <v>4822</v>
      </c>
      <c r="I43" s="41">
        <v>3183.83</v>
      </c>
      <c r="J43" s="42">
        <v>3820.5959999999995</v>
      </c>
      <c r="K43" s="41">
        <v>3841.56</v>
      </c>
      <c r="L43" s="42">
        <v>4609.87</v>
      </c>
      <c r="N43" s="35">
        <v>0</v>
      </c>
      <c r="O43" s="35">
        <v>0</v>
      </c>
      <c r="P43" s="96">
        <f t="shared" si="5"/>
        <v>3330</v>
      </c>
      <c r="Q43" s="96">
        <f t="shared" si="4"/>
        <v>4018.3333333333335</v>
      </c>
    </row>
    <row r="44" spans="1:17" s="33" customFormat="1" ht="48" customHeight="1" x14ac:dyDescent="0.25">
      <c r="A44" s="36">
        <f t="shared" si="8"/>
        <v>33</v>
      </c>
      <c r="B44" s="25" t="s">
        <v>128</v>
      </c>
      <c r="C44" s="37" t="s">
        <v>129</v>
      </c>
      <c r="D44" s="38" t="s">
        <v>130</v>
      </c>
      <c r="E44" s="37" t="s">
        <v>131</v>
      </c>
      <c r="F44" s="39">
        <f t="shared" si="6"/>
        <v>19987</v>
      </c>
      <c r="G44" s="40">
        <f t="shared" si="7"/>
        <v>24116</v>
      </c>
      <c r="I44" s="41">
        <v>15923.33</v>
      </c>
      <c r="J44" s="42">
        <v>19107.995999999999</v>
      </c>
      <c r="K44" s="41">
        <v>19212.830000000002</v>
      </c>
      <c r="L44" s="42">
        <v>23055.4</v>
      </c>
      <c r="N44" s="35">
        <v>0</v>
      </c>
      <c r="O44" s="35">
        <v>0</v>
      </c>
      <c r="P44" s="96">
        <f t="shared" si="5"/>
        <v>16655.833333333336</v>
      </c>
      <c r="Q44" s="96">
        <f t="shared" si="4"/>
        <v>20096.666666666668</v>
      </c>
    </row>
    <row r="45" spans="1:17" s="33" customFormat="1" ht="20.25" customHeight="1" x14ac:dyDescent="0.25">
      <c r="A45" s="36">
        <f t="shared" si="8"/>
        <v>34</v>
      </c>
      <c r="B45" s="25" t="s">
        <v>128</v>
      </c>
      <c r="C45" s="37" t="s">
        <v>132</v>
      </c>
      <c r="D45" s="38" t="s">
        <v>133</v>
      </c>
      <c r="E45" s="37" t="s">
        <v>131</v>
      </c>
      <c r="F45" s="39">
        <f t="shared" si="6"/>
        <v>30489</v>
      </c>
      <c r="G45" s="40">
        <f t="shared" si="7"/>
        <v>36787</v>
      </c>
      <c r="I45" s="41">
        <v>24289.83</v>
      </c>
      <c r="J45" s="42">
        <v>29147.796000000002</v>
      </c>
      <c r="K45" s="41">
        <v>29307.7</v>
      </c>
      <c r="L45" s="42">
        <v>35169.24</v>
      </c>
      <c r="N45" s="35">
        <v>0</v>
      </c>
      <c r="O45" s="35">
        <v>0</v>
      </c>
      <c r="P45" s="96">
        <f t="shared" si="5"/>
        <v>25407.5</v>
      </c>
      <c r="Q45" s="96">
        <f t="shared" si="4"/>
        <v>30655.833333333336</v>
      </c>
    </row>
    <row r="46" spans="1:17" s="33" customFormat="1" ht="26.25" customHeight="1" x14ac:dyDescent="0.25">
      <c r="A46" s="36">
        <f t="shared" si="8"/>
        <v>35</v>
      </c>
      <c r="B46" s="25" t="s">
        <v>128</v>
      </c>
      <c r="C46" s="37" t="s">
        <v>134</v>
      </c>
      <c r="D46" s="38" t="s">
        <v>135</v>
      </c>
      <c r="E46" s="37" t="s">
        <v>131</v>
      </c>
      <c r="F46" s="39">
        <f t="shared" si="6"/>
        <v>40245</v>
      </c>
      <c r="G46" s="40">
        <f t="shared" si="7"/>
        <v>48559</v>
      </c>
      <c r="I46" s="41">
        <v>32062.59</v>
      </c>
      <c r="J46" s="42">
        <v>38475.108</v>
      </c>
      <c r="K46" s="41">
        <v>38686.18</v>
      </c>
      <c r="L46" s="42">
        <v>46423.42</v>
      </c>
      <c r="N46" s="35">
        <v>0</v>
      </c>
      <c r="O46" s="35">
        <v>0</v>
      </c>
      <c r="P46" s="96">
        <f t="shared" si="5"/>
        <v>33537.5</v>
      </c>
      <c r="Q46" s="96">
        <f t="shared" si="4"/>
        <v>40465.833333333336</v>
      </c>
    </row>
    <row r="47" spans="1:17" s="33" customFormat="1" ht="31.5" x14ac:dyDescent="0.25">
      <c r="A47" s="36">
        <f t="shared" si="8"/>
        <v>36</v>
      </c>
      <c r="B47" s="25" t="s">
        <v>128</v>
      </c>
      <c r="C47" s="37" t="s">
        <v>136</v>
      </c>
      <c r="D47" s="38" t="s">
        <v>137</v>
      </c>
      <c r="E47" s="37" t="s">
        <v>138</v>
      </c>
      <c r="F47" s="39">
        <f t="shared" si="6"/>
        <v>48782</v>
      </c>
      <c r="G47" s="40">
        <f t="shared" si="7"/>
        <v>58859</v>
      </c>
      <c r="I47" s="41">
        <v>38863.730000000003</v>
      </c>
      <c r="J47" s="42">
        <v>46636.476000000002</v>
      </c>
      <c r="K47" s="41">
        <v>46892.33</v>
      </c>
      <c r="L47" s="42">
        <v>56270.8</v>
      </c>
      <c r="N47" s="35">
        <v>0</v>
      </c>
      <c r="O47" s="35">
        <v>0</v>
      </c>
      <c r="P47" s="96">
        <f t="shared" si="5"/>
        <v>40651.666666666672</v>
      </c>
      <c r="Q47" s="96">
        <f t="shared" si="4"/>
        <v>49049.166666666672</v>
      </c>
    </row>
    <row r="48" spans="1:17" s="33" customFormat="1" ht="31.5" x14ac:dyDescent="0.25">
      <c r="A48" s="36">
        <f t="shared" si="8"/>
        <v>37</v>
      </c>
      <c r="B48" s="25" t="s">
        <v>139</v>
      </c>
      <c r="C48" s="37" t="s">
        <v>140</v>
      </c>
      <c r="D48" s="38" t="s">
        <v>141</v>
      </c>
      <c r="E48" s="37" t="s">
        <v>131</v>
      </c>
      <c r="F48" s="39">
        <f t="shared" si="6"/>
        <v>17210</v>
      </c>
      <c r="G48" s="40">
        <f t="shared" si="7"/>
        <v>20766</v>
      </c>
      <c r="I48" s="41">
        <v>13711.34</v>
      </c>
      <c r="J48" s="42">
        <v>16453.608</v>
      </c>
      <c r="K48" s="41">
        <v>16543.89</v>
      </c>
      <c r="L48" s="42">
        <v>19852.669999999998</v>
      </c>
      <c r="N48" s="35">
        <v>0</v>
      </c>
      <c r="O48" s="35">
        <v>0</v>
      </c>
      <c r="P48" s="96">
        <f t="shared" si="5"/>
        <v>14341.666666666668</v>
      </c>
      <c r="Q48" s="96">
        <f t="shared" si="4"/>
        <v>17305</v>
      </c>
    </row>
    <row r="49" spans="1:17" s="33" customFormat="1" ht="15.75" x14ac:dyDescent="0.25">
      <c r="A49" s="36">
        <f t="shared" si="8"/>
        <v>38</v>
      </c>
      <c r="B49" s="25" t="s">
        <v>139</v>
      </c>
      <c r="C49" s="37" t="s">
        <v>142</v>
      </c>
      <c r="D49" s="38" t="s">
        <v>133</v>
      </c>
      <c r="E49" s="37" t="s">
        <v>131</v>
      </c>
      <c r="F49" s="39">
        <f t="shared" si="6"/>
        <v>26253</v>
      </c>
      <c r="G49" s="40">
        <f t="shared" si="7"/>
        <v>31677</v>
      </c>
      <c r="I49" s="41">
        <v>20915.61</v>
      </c>
      <c r="J49" s="42">
        <v>25098.732</v>
      </c>
      <c r="K49" s="41">
        <v>25236.43</v>
      </c>
      <c r="L49" s="42">
        <v>30283.72</v>
      </c>
      <c r="N49" s="35">
        <v>0</v>
      </c>
      <c r="O49" s="35">
        <v>0</v>
      </c>
      <c r="P49" s="96">
        <f t="shared" si="5"/>
        <v>21877.5</v>
      </c>
      <c r="Q49" s="96">
        <f t="shared" si="4"/>
        <v>26397.5</v>
      </c>
    </row>
    <row r="50" spans="1:17" s="33" customFormat="1" ht="15.75" x14ac:dyDescent="0.25">
      <c r="A50" s="36">
        <f t="shared" si="8"/>
        <v>39</v>
      </c>
      <c r="B50" s="25" t="s">
        <v>139</v>
      </c>
      <c r="C50" s="37" t="s">
        <v>143</v>
      </c>
      <c r="D50" s="38" t="s">
        <v>135</v>
      </c>
      <c r="E50" s="37" t="s">
        <v>131</v>
      </c>
      <c r="F50" s="39">
        <f t="shared" si="6"/>
        <v>34654</v>
      </c>
      <c r="G50" s="40">
        <f t="shared" si="7"/>
        <v>41813</v>
      </c>
      <c r="I50" s="41">
        <v>27608.6</v>
      </c>
      <c r="J50" s="42">
        <v>33130.32</v>
      </c>
      <c r="K50" s="41">
        <v>33312.07</v>
      </c>
      <c r="L50" s="42">
        <v>39974.480000000003</v>
      </c>
      <c r="N50" s="35">
        <v>0</v>
      </c>
      <c r="O50" s="35">
        <v>0</v>
      </c>
      <c r="P50" s="96">
        <f t="shared" si="5"/>
        <v>28878.333333333336</v>
      </c>
      <c r="Q50" s="96">
        <f t="shared" si="4"/>
        <v>34844.166666666672</v>
      </c>
    </row>
    <row r="51" spans="1:17" s="33" customFormat="1" ht="30.75" customHeight="1" x14ac:dyDescent="0.25">
      <c r="A51" s="36">
        <f t="shared" si="8"/>
        <v>40</v>
      </c>
      <c r="B51" s="25" t="s">
        <v>139</v>
      </c>
      <c r="C51" s="37" t="s">
        <v>144</v>
      </c>
      <c r="D51" s="38" t="s">
        <v>137</v>
      </c>
      <c r="E51" s="37" t="s">
        <v>131</v>
      </c>
      <c r="F51" s="39">
        <f t="shared" si="6"/>
        <v>42005</v>
      </c>
      <c r="G51" s="40">
        <f t="shared" si="7"/>
        <v>50683</v>
      </c>
      <c r="I51" s="41">
        <v>33464.959999999999</v>
      </c>
      <c r="J51" s="42">
        <v>40157.951999999997</v>
      </c>
      <c r="K51" s="41">
        <v>40378.28</v>
      </c>
      <c r="L51" s="42">
        <v>48453.94</v>
      </c>
      <c r="N51" s="35">
        <v>0</v>
      </c>
      <c r="O51" s="35">
        <v>0</v>
      </c>
      <c r="P51" s="96">
        <f t="shared" si="5"/>
        <v>35004.166666666672</v>
      </c>
      <c r="Q51" s="96">
        <f t="shared" si="4"/>
        <v>42235.833333333336</v>
      </c>
    </row>
    <row r="52" spans="1:17" s="33" customFormat="1" ht="31.5" x14ac:dyDescent="0.25">
      <c r="A52" s="36">
        <f t="shared" si="8"/>
        <v>41</v>
      </c>
      <c r="B52" s="25" t="s">
        <v>145</v>
      </c>
      <c r="C52" s="37" t="s">
        <v>146</v>
      </c>
      <c r="D52" s="38" t="s">
        <v>147</v>
      </c>
      <c r="E52" s="37" t="s">
        <v>131</v>
      </c>
      <c r="F52" s="39">
        <f t="shared" si="6"/>
        <v>4404</v>
      </c>
      <c r="G52" s="40">
        <f t="shared" si="7"/>
        <v>5314</v>
      </c>
      <c r="I52" s="41">
        <v>3508.54</v>
      </c>
      <c r="J52" s="42">
        <v>4210.2479999999996</v>
      </c>
      <c r="K52" s="41">
        <v>4233.32</v>
      </c>
      <c r="L52" s="42">
        <v>5079.9799999999996</v>
      </c>
      <c r="N52" s="35">
        <v>0</v>
      </c>
      <c r="O52" s="35">
        <v>0</v>
      </c>
      <c r="P52" s="96">
        <f t="shared" si="5"/>
        <v>3670</v>
      </c>
      <c r="Q52" s="96">
        <f t="shared" si="4"/>
        <v>4428.3333333333339</v>
      </c>
    </row>
    <row r="53" spans="1:17" s="33" customFormat="1" ht="31.5" x14ac:dyDescent="0.25">
      <c r="A53" s="36">
        <f t="shared" si="8"/>
        <v>42</v>
      </c>
      <c r="B53" s="25" t="s">
        <v>148</v>
      </c>
      <c r="C53" s="37" t="s">
        <v>149</v>
      </c>
      <c r="D53" s="38" t="s">
        <v>150</v>
      </c>
      <c r="E53" s="37" t="s">
        <v>131</v>
      </c>
      <c r="F53" s="39">
        <f t="shared" si="6"/>
        <v>3792</v>
      </c>
      <c r="G53" s="40">
        <f t="shared" si="7"/>
        <v>4450</v>
      </c>
      <c r="I53" s="41">
        <v>3021.18</v>
      </c>
      <c r="J53" s="42">
        <v>3625.4159999999997</v>
      </c>
      <c r="K53" s="41">
        <v>3545.25</v>
      </c>
      <c r="L53" s="42">
        <v>4254.3</v>
      </c>
      <c r="N53" s="35">
        <v>0</v>
      </c>
      <c r="O53" s="35">
        <v>0</v>
      </c>
      <c r="P53" s="96">
        <f t="shared" si="5"/>
        <v>3160</v>
      </c>
      <c r="Q53" s="96">
        <f t="shared" si="4"/>
        <v>3708.3333333333335</v>
      </c>
    </row>
    <row r="54" spans="1:17" s="33" customFormat="1" ht="15.75" x14ac:dyDescent="0.25">
      <c r="A54" s="36">
        <f t="shared" si="8"/>
        <v>43</v>
      </c>
      <c r="B54" s="25" t="s">
        <v>151</v>
      </c>
      <c r="C54" s="37" t="s">
        <v>152</v>
      </c>
      <c r="D54" s="38" t="s">
        <v>153</v>
      </c>
      <c r="E54" s="37" t="s">
        <v>131</v>
      </c>
      <c r="F54" s="39">
        <f t="shared" si="6"/>
        <v>5590</v>
      </c>
      <c r="G54" s="40">
        <f t="shared" si="7"/>
        <v>6744</v>
      </c>
      <c r="I54" s="41">
        <v>4453.12</v>
      </c>
      <c r="J54" s="42">
        <v>5343.7439999999997</v>
      </c>
      <c r="K54" s="41">
        <v>5373.09</v>
      </c>
      <c r="L54" s="42">
        <v>6447.71</v>
      </c>
      <c r="N54" s="35">
        <v>0</v>
      </c>
      <c r="O54" s="35">
        <v>0</v>
      </c>
      <c r="P54" s="96">
        <f t="shared" si="5"/>
        <v>4658.3333333333339</v>
      </c>
      <c r="Q54" s="96">
        <f t="shared" si="4"/>
        <v>5620</v>
      </c>
    </row>
    <row r="55" spans="1:17" s="33" customFormat="1" ht="15.75" x14ac:dyDescent="0.25">
      <c r="A55" s="36">
        <f t="shared" si="8"/>
        <v>44</v>
      </c>
      <c r="B55" s="25" t="s">
        <v>154</v>
      </c>
      <c r="C55" s="37" t="s">
        <v>155</v>
      </c>
      <c r="D55" s="38" t="s">
        <v>156</v>
      </c>
      <c r="E55" s="37" t="s">
        <v>131</v>
      </c>
      <c r="F55" s="39">
        <f t="shared" si="6"/>
        <v>3996</v>
      </c>
      <c r="G55" s="40">
        <f t="shared" si="7"/>
        <v>4822</v>
      </c>
      <c r="I55" s="41">
        <v>3183.83</v>
      </c>
      <c r="J55" s="42">
        <v>3820.5959999999995</v>
      </c>
      <c r="K55" s="41">
        <v>3841.56</v>
      </c>
      <c r="L55" s="42">
        <v>4609.87</v>
      </c>
      <c r="N55" s="35">
        <v>0</v>
      </c>
      <c r="O55" s="35">
        <v>0</v>
      </c>
      <c r="P55" s="96">
        <f t="shared" si="5"/>
        <v>3330</v>
      </c>
      <c r="Q55" s="96">
        <f t="shared" si="4"/>
        <v>4018.3333333333335</v>
      </c>
    </row>
    <row r="56" spans="1:17" s="33" customFormat="1" ht="38.25" customHeight="1" x14ac:dyDescent="0.25">
      <c r="A56" s="36">
        <f t="shared" si="8"/>
        <v>45</v>
      </c>
      <c r="B56" s="25" t="s">
        <v>157</v>
      </c>
      <c r="C56" s="37" t="s">
        <v>158</v>
      </c>
      <c r="D56" s="38" t="s">
        <v>159</v>
      </c>
      <c r="E56" s="37" t="s">
        <v>160</v>
      </c>
      <c r="F56" s="39">
        <f t="shared" si="6"/>
        <v>1604</v>
      </c>
      <c r="G56" s="40">
        <f t="shared" si="7"/>
        <v>1936</v>
      </c>
      <c r="I56" s="41">
        <v>1278.18</v>
      </c>
      <c r="J56" s="42">
        <v>1533.816</v>
      </c>
      <c r="K56" s="41">
        <v>1542.23</v>
      </c>
      <c r="L56" s="42">
        <v>1850.68</v>
      </c>
      <c r="N56" s="35">
        <v>0</v>
      </c>
      <c r="O56" s="35">
        <v>0</v>
      </c>
      <c r="P56" s="96">
        <f t="shared" si="5"/>
        <v>1336.6666666666667</v>
      </c>
      <c r="Q56" s="96">
        <f t="shared" si="4"/>
        <v>1613.3333333333335</v>
      </c>
    </row>
    <row r="57" spans="1:17" s="33" customFormat="1" ht="15.75" x14ac:dyDescent="0.25">
      <c r="A57" s="36">
        <f>A56+1</f>
        <v>46</v>
      </c>
      <c r="B57" s="47" t="s">
        <v>161</v>
      </c>
      <c r="C57" s="37" t="s">
        <v>162</v>
      </c>
      <c r="D57" s="38" t="s">
        <v>163</v>
      </c>
      <c r="E57" s="37" t="s">
        <v>164</v>
      </c>
      <c r="F57" s="39">
        <f t="shared" si="6"/>
        <v>508</v>
      </c>
      <c r="G57" s="40">
        <f t="shared" si="7"/>
        <v>613</v>
      </c>
      <c r="I57" s="41">
        <v>404.84</v>
      </c>
      <c r="J57" s="42">
        <v>485.80799999999994</v>
      </c>
      <c r="K57" s="41">
        <v>488.48</v>
      </c>
      <c r="L57" s="42">
        <v>586.17999999999995</v>
      </c>
      <c r="N57" s="35">
        <v>0</v>
      </c>
      <c r="O57" s="35">
        <v>0</v>
      </c>
      <c r="P57" s="96">
        <f t="shared" si="5"/>
        <v>423.33333333333337</v>
      </c>
      <c r="Q57" s="96">
        <f t="shared" si="4"/>
        <v>510.83333333333337</v>
      </c>
    </row>
    <row r="58" spans="1:17" s="51" customFormat="1" ht="36" customHeight="1" x14ac:dyDescent="0.25">
      <c r="A58" s="48">
        <v>49</v>
      </c>
      <c r="B58" s="49" t="s">
        <v>165</v>
      </c>
      <c r="C58" s="37" t="s">
        <v>166</v>
      </c>
      <c r="D58" s="56" t="s">
        <v>167</v>
      </c>
      <c r="E58" s="57" t="s">
        <v>168</v>
      </c>
      <c r="F58" s="58">
        <f t="shared" si="6"/>
        <v>2281</v>
      </c>
      <c r="G58" s="59">
        <f t="shared" si="7"/>
        <v>2752</v>
      </c>
      <c r="I58" s="60">
        <v>1817.24</v>
      </c>
      <c r="J58" s="61">
        <v>2180.6880000000001</v>
      </c>
      <c r="K58" s="60">
        <v>2192.54</v>
      </c>
      <c r="L58" s="61">
        <v>2631.05</v>
      </c>
      <c r="N58" s="55">
        <v>0</v>
      </c>
      <c r="O58" s="55">
        <v>0</v>
      </c>
      <c r="P58" s="97">
        <f t="shared" si="5"/>
        <v>1900.8333333333335</v>
      </c>
      <c r="Q58" s="97">
        <f t="shared" si="4"/>
        <v>2293.3333333333335</v>
      </c>
    </row>
    <row r="59" spans="1:17" s="51" customFormat="1" ht="30.75" customHeight="1" x14ac:dyDescent="0.25">
      <c r="A59" s="48">
        <v>50</v>
      </c>
      <c r="B59" s="49" t="s">
        <v>169</v>
      </c>
      <c r="C59" s="37" t="s">
        <v>170</v>
      </c>
      <c r="D59" s="56" t="s">
        <v>171</v>
      </c>
      <c r="E59" s="57" t="s">
        <v>168</v>
      </c>
      <c r="F59" s="58">
        <f t="shared" si="6"/>
        <v>1296</v>
      </c>
      <c r="G59" s="59">
        <f t="shared" si="7"/>
        <v>1564</v>
      </c>
      <c r="I59" s="60">
        <v>1032.52</v>
      </c>
      <c r="J59" s="61">
        <v>1239.0239999999999</v>
      </c>
      <c r="K59" s="60">
        <v>1245.76</v>
      </c>
      <c r="L59" s="61">
        <v>1494.91</v>
      </c>
      <c r="N59" s="55">
        <v>0</v>
      </c>
      <c r="O59" s="55">
        <v>0</v>
      </c>
      <c r="P59" s="97">
        <f t="shared" si="5"/>
        <v>1080</v>
      </c>
      <c r="Q59" s="97">
        <f t="shared" si="4"/>
        <v>1303.3333333333335</v>
      </c>
    </row>
    <row r="60" spans="1:17" s="51" customFormat="1" ht="29.25" customHeight="1" x14ac:dyDescent="0.25">
      <c r="A60" s="48">
        <f>A59+1</f>
        <v>51</v>
      </c>
      <c r="B60" s="49" t="s">
        <v>172</v>
      </c>
      <c r="C60" s="37" t="s">
        <v>173</v>
      </c>
      <c r="D60" s="56" t="s">
        <v>174</v>
      </c>
      <c r="E60" s="57" t="s">
        <v>168</v>
      </c>
      <c r="F60" s="58">
        <f t="shared" si="6"/>
        <v>6628</v>
      </c>
      <c r="G60" s="59">
        <f t="shared" si="7"/>
        <v>7842</v>
      </c>
      <c r="I60" s="60">
        <v>5280.73</v>
      </c>
      <c r="J60" s="61">
        <v>6336.8759999999993</v>
      </c>
      <c r="K60" s="60">
        <v>6247.48</v>
      </c>
      <c r="L60" s="61">
        <v>7496.98</v>
      </c>
      <c r="N60" s="55">
        <v>0</v>
      </c>
      <c r="O60" s="55">
        <v>0</v>
      </c>
      <c r="P60" s="97">
        <f t="shared" si="5"/>
        <v>5523.3333333333339</v>
      </c>
      <c r="Q60" s="97">
        <f t="shared" si="4"/>
        <v>6535</v>
      </c>
    </row>
    <row r="61" spans="1:17" s="51" customFormat="1" ht="40.5" customHeight="1" x14ac:dyDescent="0.25">
      <c r="A61" s="48">
        <f>A60+1</f>
        <v>52</v>
      </c>
      <c r="B61" s="49" t="s">
        <v>175</v>
      </c>
      <c r="C61" s="37" t="s">
        <v>176</v>
      </c>
      <c r="D61" s="56" t="s">
        <v>177</v>
      </c>
      <c r="E61" s="57" t="s">
        <v>168</v>
      </c>
      <c r="F61" s="58">
        <f t="shared" si="6"/>
        <v>2419</v>
      </c>
      <c r="G61" s="59">
        <f t="shared" si="7"/>
        <v>2919</v>
      </c>
      <c r="I61" s="60">
        <v>1927.35</v>
      </c>
      <c r="J61" s="61">
        <v>2312.8199999999997</v>
      </c>
      <c r="K61" s="60">
        <v>2325.4299999999998</v>
      </c>
      <c r="L61" s="61">
        <v>2790.52</v>
      </c>
      <c r="N61" s="55">
        <v>0</v>
      </c>
      <c r="O61" s="55">
        <v>0</v>
      </c>
      <c r="P61" s="97">
        <f t="shared" si="5"/>
        <v>2015.8333333333335</v>
      </c>
      <c r="Q61" s="97">
        <f t="shared" si="4"/>
        <v>2432.5</v>
      </c>
    </row>
    <row r="62" spans="1:17" s="51" customFormat="1" ht="20.25" customHeight="1" x14ac:dyDescent="0.25">
      <c r="A62" s="113" t="s">
        <v>178</v>
      </c>
      <c r="B62" s="111"/>
      <c r="C62" s="111"/>
      <c r="D62" s="111"/>
      <c r="E62" s="111"/>
      <c r="F62" s="111"/>
      <c r="G62" s="112"/>
      <c r="I62" s="60"/>
      <c r="J62" s="61"/>
      <c r="K62" s="60"/>
      <c r="L62" s="61"/>
      <c r="N62" s="55">
        <v>0</v>
      </c>
      <c r="O62" s="55">
        <v>0</v>
      </c>
      <c r="P62" s="97">
        <f t="shared" si="5"/>
        <v>0</v>
      </c>
      <c r="Q62" s="97">
        <f t="shared" si="4"/>
        <v>0</v>
      </c>
    </row>
    <row r="63" spans="1:17" s="33" customFormat="1" ht="15.75" x14ac:dyDescent="0.25">
      <c r="A63" s="36">
        <v>53</v>
      </c>
      <c r="B63" s="47" t="s">
        <v>179</v>
      </c>
      <c r="C63" s="62" t="s">
        <v>180</v>
      </c>
      <c r="D63" s="38" t="s">
        <v>181</v>
      </c>
      <c r="E63" s="37" t="s">
        <v>182</v>
      </c>
      <c r="F63" s="39">
        <f t="shared" ref="F63:F79" si="9">ROUND(J63*(1+$L$2),0)</f>
        <v>1295</v>
      </c>
      <c r="G63" s="40">
        <f t="shared" ref="G63:G79" si="10">ROUND(L63*(1+$L$2),0)</f>
        <v>1326</v>
      </c>
      <c r="I63" s="41">
        <v>1031.44</v>
      </c>
      <c r="J63" s="42">
        <v>1237.7280000000001</v>
      </c>
      <c r="K63" s="41">
        <v>1056.71</v>
      </c>
      <c r="L63" s="42">
        <v>1268.05</v>
      </c>
      <c r="N63" s="35">
        <v>0</v>
      </c>
      <c r="O63" s="35">
        <v>0</v>
      </c>
      <c r="P63" s="96">
        <f t="shared" si="5"/>
        <v>1079.1666666666667</v>
      </c>
      <c r="Q63" s="96">
        <f t="shared" si="4"/>
        <v>1105</v>
      </c>
    </row>
    <row r="64" spans="1:17" s="33" customFormat="1" ht="15.75" x14ac:dyDescent="0.25">
      <c r="A64" s="36">
        <f>A63+1</f>
        <v>54</v>
      </c>
      <c r="B64" s="25" t="s">
        <v>183</v>
      </c>
      <c r="C64" s="37" t="s">
        <v>184</v>
      </c>
      <c r="D64" s="38" t="s">
        <v>185</v>
      </c>
      <c r="E64" s="37" t="s">
        <v>186</v>
      </c>
      <c r="F64" s="39">
        <f t="shared" si="9"/>
        <v>6284</v>
      </c>
      <c r="G64" s="40">
        <f t="shared" si="10"/>
        <v>6433</v>
      </c>
      <c r="I64" s="41">
        <v>5006.6899999999996</v>
      </c>
      <c r="J64" s="42">
        <v>6008.0279999999993</v>
      </c>
      <c r="K64" s="41">
        <v>5125.0600000000004</v>
      </c>
      <c r="L64" s="42">
        <v>6150.07</v>
      </c>
      <c r="N64" s="35">
        <v>0</v>
      </c>
      <c r="O64" s="35">
        <v>0</v>
      </c>
      <c r="P64" s="96">
        <f t="shared" si="5"/>
        <v>5236.666666666667</v>
      </c>
      <c r="Q64" s="96">
        <f t="shared" si="4"/>
        <v>5360.8333333333339</v>
      </c>
    </row>
    <row r="65" spans="1:17" s="33" customFormat="1" ht="31.5" x14ac:dyDescent="0.25">
      <c r="A65" s="36">
        <f>A64+1</f>
        <v>55</v>
      </c>
      <c r="B65" s="25" t="s">
        <v>187</v>
      </c>
      <c r="C65" s="62" t="s">
        <v>188</v>
      </c>
      <c r="D65" s="38" t="s">
        <v>189</v>
      </c>
      <c r="E65" s="37" t="s">
        <v>190</v>
      </c>
      <c r="F65" s="39">
        <f t="shared" si="9"/>
        <v>6685</v>
      </c>
      <c r="G65" s="40">
        <f t="shared" si="10"/>
        <v>8230</v>
      </c>
      <c r="I65" s="41">
        <v>5325.5</v>
      </c>
      <c r="J65" s="42">
        <v>6390.5999999999995</v>
      </c>
      <c r="K65" s="41">
        <v>6556.82</v>
      </c>
      <c r="L65" s="42">
        <v>7868.18</v>
      </c>
      <c r="N65" s="35">
        <v>0</v>
      </c>
      <c r="O65" s="35">
        <v>0</v>
      </c>
      <c r="P65" s="96">
        <f t="shared" si="5"/>
        <v>5570.8333333333339</v>
      </c>
      <c r="Q65" s="96">
        <f t="shared" si="4"/>
        <v>6858.3333333333339</v>
      </c>
    </row>
    <row r="66" spans="1:17" s="33" customFormat="1" ht="20.25" customHeight="1" x14ac:dyDescent="0.25">
      <c r="A66" s="36">
        <f>A65+1</f>
        <v>56</v>
      </c>
      <c r="B66" s="25" t="s">
        <v>191</v>
      </c>
      <c r="C66" s="37" t="s">
        <v>192</v>
      </c>
      <c r="D66" s="38" t="s">
        <v>193</v>
      </c>
      <c r="E66" s="37" t="s">
        <v>190</v>
      </c>
      <c r="F66" s="39">
        <f t="shared" si="9"/>
        <v>4333</v>
      </c>
      <c r="G66" s="40">
        <f t="shared" si="10"/>
        <v>5332</v>
      </c>
      <c r="I66" s="41">
        <v>3452.4</v>
      </c>
      <c r="J66" s="42">
        <v>4142.88</v>
      </c>
      <c r="K66" s="41">
        <v>4247.62</v>
      </c>
      <c r="L66" s="42">
        <v>5097.1400000000003</v>
      </c>
      <c r="N66" s="35">
        <v>0</v>
      </c>
      <c r="O66" s="35">
        <v>0</v>
      </c>
      <c r="P66" s="96">
        <f t="shared" si="5"/>
        <v>3610.8333333333335</v>
      </c>
      <c r="Q66" s="96">
        <f t="shared" si="4"/>
        <v>4443.3333333333339</v>
      </c>
    </row>
    <row r="67" spans="1:17" s="33" customFormat="1" ht="31.5" customHeight="1" x14ac:dyDescent="0.25">
      <c r="A67" s="36">
        <f t="shared" ref="A67:A79" si="11">A66+1</f>
        <v>57</v>
      </c>
      <c r="B67" s="25" t="s">
        <v>194</v>
      </c>
      <c r="C67" s="62" t="s">
        <v>195</v>
      </c>
      <c r="D67" s="38" t="s">
        <v>196</v>
      </c>
      <c r="E67" s="37" t="s">
        <v>190</v>
      </c>
      <c r="F67" s="39">
        <f t="shared" si="9"/>
        <v>8487</v>
      </c>
      <c r="G67" s="40">
        <f t="shared" si="10"/>
        <v>10438</v>
      </c>
      <c r="I67" s="63">
        <v>6761.15</v>
      </c>
      <c r="J67" s="42">
        <v>8113.3799999999992</v>
      </c>
      <c r="K67" s="63">
        <v>8315.44</v>
      </c>
      <c r="L67" s="42">
        <v>9978.5300000000007</v>
      </c>
      <c r="N67" s="35">
        <v>0</v>
      </c>
      <c r="O67" s="35">
        <v>0</v>
      </c>
      <c r="P67" s="96">
        <f t="shared" si="5"/>
        <v>7072.5</v>
      </c>
      <c r="Q67" s="96">
        <f t="shared" si="4"/>
        <v>8698.3333333333339</v>
      </c>
    </row>
    <row r="68" spans="1:17" s="33" customFormat="1" ht="18" customHeight="1" x14ac:dyDescent="0.25">
      <c r="A68" s="36">
        <f t="shared" si="11"/>
        <v>58</v>
      </c>
      <c r="B68" s="25" t="s">
        <v>197</v>
      </c>
      <c r="C68" s="37" t="s">
        <v>198</v>
      </c>
      <c r="D68" s="38" t="s">
        <v>193</v>
      </c>
      <c r="E68" s="37" t="s">
        <v>190</v>
      </c>
      <c r="F68" s="39">
        <f t="shared" si="9"/>
        <v>5078</v>
      </c>
      <c r="G68" s="40">
        <f t="shared" si="10"/>
        <v>6241</v>
      </c>
      <c r="I68" s="63">
        <v>4045.4</v>
      </c>
      <c r="J68" s="42">
        <v>4854.4799999999996</v>
      </c>
      <c r="K68" s="63">
        <v>4972.1899999999996</v>
      </c>
      <c r="L68" s="42">
        <v>5966.63</v>
      </c>
      <c r="N68" s="35">
        <v>0</v>
      </c>
      <c r="O68" s="35">
        <v>0</v>
      </c>
      <c r="P68" s="96">
        <f t="shared" si="5"/>
        <v>4231.666666666667</v>
      </c>
      <c r="Q68" s="96">
        <f t="shared" si="4"/>
        <v>5200.8333333333339</v>
      </c>
    </row>
    <row r="69" spans="1:17" s="33" customFormat="1" ht="18" customHeight="1" x14ac:dyDescent="0.25">
      <c r="A69" s="36">
        <f t="shared" si="11"/>
        <v>59</v>
      </c>
      <c r="B69" s="25" t="s">
        <v>199</v>
      </c>
      <c r="C69" s="62" t="s">
        <v>200</v>
      </c>
      <c r="D69" s="38" t="s">
        <v>201</v>
      </c>
      <c r="E69" s="37" t="s">
        <v>190</v>
      </c>
      <c r="F69" s="39">
        <f t="shared" si="9"/>
        <v>2281</v>
      </c>
      <c r="G69" s="40">
        <f t="shared" si="10"/>
        <v>2752</v>
      </c>
      <c r="I69" s="41">
        <v>1817.07</v>
      </c>
      <c r="J69" s="42">
        <f t="shared" ref="J69:J79" si="12">I69*1.2</f>
        <v>2180.4839999999999</v>
      </c>
      <c r="K69" s="41">
        <v>2192.4499999999998</v>
      </c>
      <c r="L69" s="42">
        <f t="shared" ref="L69:L79" si="13">ROUND(K69*1.2,2)</f>
        <v>2630.94</v>
      </c>
      <c r="N69" s="35">
        <v>0</v>
      </c>
      <c r="O69" s="35">
        <v>0</v>
      </c>
      <c r="P69" s="96">
        <f t="shared" si="5"/>
        <v>1900.8333333333335</v>
      </c>
      <c r="Q69" s="96">
        <f t="shared" si="4"/>
        <v>2293.3333333333335</v>
      </c>
    </row>
    <row r="70" spans="1:17" s="33" customFormat="1" ht="15.75" x14ac:dyDescent="0.25">
      <c r="A70" s="36">
        <f t="shared" si="11"/>
        <v>60</v>
      </c>
      <c r="B70" s="25" t="s">
        <v>202</v>
      </c>
      <c r="C70" s="37" t="s">
        <v>203</v>
      </c>
      <c r="D70" s="38" t="s">
        <v>204</v>
      </c>
      <c r="E70" s="37" t="s">
        <v>190</v>
      </c>
      <c r="F70" s="39">
        <f t="shared" si="9"/>
        <v>7519</v>
      </c>
      <c r="G70" s="40">
        <f t="shared" si="10"/>
        <v>8103</v>
      </c>
      <c r="I70" s="41">
        <v>5990.6</v>
      </c>
      <c r="J70" s="42">
        <v>7188.72</v>
      </c>
      <c r="K70" s="41">
        <v>6455.49</v>
      </c>
      <c r="L70" s="42">
        <v>7746.59</v>
      </c>
      <c r="N70" s="35">
        <v>0</v>
      </c>
      <c r="O70" s="35">
        <v>0</v>
      </c>
      <c r="P70" s="96">
        <f t="shared" si="5"/>
        <v>6265.8333333333339</v>
      </c>
      <c r="Q70" s="96">
        <f t="shared" si="4"/>
        <v>6752.5</v>
      </c>
    </row>
    <row r="71" spans="1:17" s="33" customFormat="1" ht="15.75" x14ac:dyDescent="0.25">
      <c r="A71" s="36">
        <f t="shared" si="11"/>
        <v>61</v>
      </c>
      <c r="B71" s="25" t="s">
        <v>205</v>
      </c>
      <c r="C71" s="62" t="s">
        <v>206</v>
      </c>
      <c r="D71" s="38" t="s">
        <v>193</v>
      </c>
      <c r="E71" s="37" t="s">
        <v>190</v>
      </c>
      <c r="F71" s="39">
        <f t="shared" si="9"/>
        <v>6349</v>
      </c>
      <c r="G71" s="40">
        <f t="shared" si="10"/>
        <v>6970</v>
      </c>
      <c r="I71" s="41">
        <v>5058.33</v>
      </c>
      <c r="J71" s="42">
        <f t="shared" si="12"/>
        <v>6069.9960000000001</v>
      </c>
      <c r="K71" s="41">
        <v>5553.12</v>
      </c>
      <c r="L71" s="42">
        <f t="shared" si="13"/>
        <v>6663.74</v>
      </c>
      <c r="N71" s="35">
        <v>0</v>
      </c>
      <c r="O71" s="35">
        <v>0</v>
      </c>
      <c r="P71" s="96">
        <f t="shared" si="5"/>
        <v>5290.8333333333339</v>
      </c>
      <c r="Q71" s="96">
        <f t="shared" si="4"/>
        <v>5808.3333333333339</v>
      </c>
    </row>
    <row r="72" spans="1:17" s="33" customFormat="1" ht="21.75" customHeight="1" x14ac:dyDescent="0.25">
      <c r="A72" s="36">
        <f t="shared" si="11"/>
        <v>62</v>
      </c>
      <c r="B72" s="25" t="s">
        <v>207</v>
      </c>
      <c r="C72" s="37" t="s">
        <v>208</v>
      </c>
      <c r="D72" s="38" t="s">
        <v>209</v>
      </c>
      <c r="E72" s="37" t="s">
        <v>210</v>
      </c>
      <c r="F72" s="39">
        <f t="shared" si="9"/>
        <v>11844</v>
      </c>
      <c r="G72" s="40">
        <f t="shared" si="10"/>
        <v>13374</v>
      </c>
      <c r="I72" s="41">
        <v>9436.06</v>
      </c>
      <c r="J72" s="42">
        <f t="shared" si="12"/>
        <v>11323.271999999999</v>
      </c>
      <c r="K72" s="41">
        <v>10654.61</v>
      </c>
      <c r="L72" s="42">
        <f t="shared" si="13"/>
        <v>12785.53</v>
      </c>
      <c r="N72" s="35">
        <v>0</v>
      </c>
      <c r="O72" s="35">
        <v>0</v>
      </c>
      <c r="P72" s="96">
        <f t="shared" si="5"/>
        <v>9870</v>
      </c>
      <c r="Q72" s="96">
        <f t="shared" si="4"/>
        <v>11145</v>
      </c>
    </row>
    <row r="73" spans="1:17" s="33" customFormat="1" ht="27" customHeight="1" x14ac:dyDescent="0.25">
      <c r="A73" s="36">
        <f t="shared" si="11"/>
        <v>63</v>
      </c>
      <c r="B73" s="25" t="s">
        <v>211</v>
      </c>
      <c r="C73" s="62" t="s">
        <v>212</v>
      </c>
      <c r="D73" s="38" t="s">
        <v>213</v>
      </c>
      <c r="E73" s="37" t="s">
        <v>214</v>
      </c>
      <c r="F73" s="39">
        <f t="shared" si="9"/>
        <v>7616</v>
      </c>
      <c r="G73" s="40">
        <f t="shared" si="10"/>
        <v>7897</v>
      </c>
      <c r="I73" s="41">
        <v>6067.44</v>
      </c>
      <c r="J73" s="42">
        <f t="shared" si="12"/>
        <v>7280.927999999999</v>
      </c>
      <c r="K73" s="41">
        <v>6291.7</v>
      </c>
      <c r="L73" s="42">
        <f t="shared" si="13"/>
        <v>7550.04</v>
      </c>
      <c r="N73" s="35">
        <v>0</v>
      </c>
      <c r="O73" s="35">
        <v>0</v>
      </c>
      <c r="P73" s="96">
        <f t="shared" si="5"/>
        <v>6346.666666666667</v>
      </c>
      <c r="Q73" s="96">
        <f t="shared" si="4"/>
        <v>6580.8333333333339</v>
      </c>
    </row>
    <row r="74" spans="1:17" s="51" customFormat="1" ht="31.5" x14ac:dyDescent="0.25">
      <c r="A74" s="48">
        <f t="shared" si="11"/>
        <v>64</v>
      </c>
      <c r="B74" s="64" t="s">
        <v>215</v>
      </c>
      <c r="C74" s="37" t="s">
        <v>216</v>
      </c>
      <c r="D74" s="56" t="s">
        <v>217</v>
      </c>
      <c r="E74" s="57" t="s">
        <v>218</v>
      </c>
      <c r="F74" s="58">
        <f t="shared" si="9"/>
        <v>1242</v>
      </c>
      <c r="G74" s="59">
        <f t="shared" si="10"/>
        <v>1360</v>
      </c>
      <c r="I74" s="60">
        <v>989.86</v>
      </c>
      <c r="J74" s="61">
        <f t="shared" si="12"/>
        <v>1187.8319999999999</v>
      </c>
      <c r="K74" s="60">
        <v>1083.23</v>
      </c>
      <c r="L74" s="61">
        <f t="shared" si="13"/>
        <v>1299.8800000000001</v>
      </c>
      <c r="N74" s="55">
        <v>0</v>
      </c>
      <c r="O74" s="55">
        <v>0</v>
      </c>
      <c r="P74" s="97">
        <f t="shared" si="5"/>
        <v>1035</v>
      </c>
      <c r="Q74" s="97">
        <f t="shared" si="4"/>
        <v>1133.3333333333335</v>
      </c>
    </row>
    <row r="75" spans="1:17" s="51" customFormat="1" ht="18.75" customHeight="1" x14ac:dyDescent="0.25">
      <c r="A75" s="48">
        <f>A74+1</f>
        <v>65</v>
      </c>
      <c r="B75" s="49" t="s">
        <v>219</v>
      </c>
      <c r="C75" s="62" t="s">
        <v>220</v>
      </c>
      <c r="D75" s="56" t="s">
        <v>221</v>
      </c>
      <c r="E75" s="57" t="s">
        <v>218</v>
      </c>
      <c r="F75" s="58">
        <f t="shared" si="9"/>
        <v>582</v>
      </c>
      <c r="G75" s="59">
        <f t="shared" si="10"/>
        <v>639</v>
      </c>
      <c r="I75" s="60">
        <v>463.61</v>
      </c>
      <c r="J75" s="61">
        <f t="shared" si="12"/>
        <v>556.33199999999999</v>
      </c>
      <c r="K75" s="60">
        <v>508.74</v>
      </c>
      <c r="L75" s="61">
        <f t="shared" si="13"/>
        <v>610.49</v>
      </c>
      <c r="N75" s="55">
        <v>0</v>
      </c>
      <c r="O75" s="55">
        <v>0</v>
      </c>
      <c r="P75" s="97">
        <f t="shared" si="5"/>
        <v>485</v>
      </c>
      <c r="Q75" s="97">
        <f t="shared" si="4"/>
        <v>532.5</v>
      </c>
    </row>
    <row r="76" spans="1:17" s="51" customFormat="1" ht="15.75" x14ac:dyDescent="0.25">
      <c r="A76" s="48">
        <f t="shared" si="11"/>
        <v>66</v>
      </c>
      <c r="B76" s="49" t="s">
        <v>222</v>
      </c>
      <c r="C76" s="37" t="s">
        <v>223</v>
      </c>
      <c r="D76" s="56" t="s">
        <v>224</v>
      </c>
      <c r="E76" s="57" t="s">
        <v>190</v>
      </c>
      <c r="F76" s="58">
        <f t="shared" si="9"/>
        <v>653</v>
      </c>
      <c r="G76" s="59">
        <f t="shared" si="10"/>
        <v>696</v>
      </c>
      <c r="I76" s="60">
        <v>520.4</v>
      </c>
      <c r="J76" s="61">
        <f t="shared" si="12"/>
        <v>624.4799999999999</v>
      </c>
      <c r="K76" s="60">
        <v>554.28</v>
      </c>
      <c r="L76" s="61">
        <f t="shared" si="13"/>
        <v>665.14</v>
      </c>
      <c r="N76" s="55">
        <v>0</v>
      </c>
      <c r="O76" s="55">
        <v>0</v>
      </c>
      <c r="P76" s="97">
        <f t="shared" ref="P76:P79" si="14">F76/1.2</f>
        <v>544.16666666666674</v>
      </c>
      <c r="Q76" s="97">
        <f t="shared" ref="Q76:Q79" si="15">G76/1.2</f>
        <v>580</v>
      </c>
    </row>
    <row r="77" spans="1:17" s="33" customFormat="1" ht="28.5" customHeight="1" x14ac:dyDescent="0.25">
      <c r="A77" s="36">
        <f t="shared" si="11"/>
        <v>67</v>
      </c>
      <c r="B77" s="25" t="s">
        <v>225</v>
      </c>
      <c r="C77" s="62" t="s">
        <v>226</v>
      </c>
      <c r="D77" s="38" t="s">
        <v>227</v>
      </c>
      <c r="E77" s="37" t="s">
        <v>218</v>
      </c>
      <c r="F77" s="39">
        <f t="shared" si="9"/>
        <v>685</v>
      </c>
      <c r="G77" s="40">
        <f t="shared" si="10"/>
        <v>826</v>
      </c>
      <c r="I77" s="41">
        <v>545.44000000000005</v>
      </c>
      <c r="J77" s="42">
        <f t="shared" si="12"/>
        <v>654.52800000000002</v>
      </c>
      <c r="K77" s="41">
        <v>658.12</v>
      </c>
      <c r="L77" s="42">
        <f t="shared" si="13"/>
        <v>789.74</v>
      </c>
      <c r="N77" s="35">
        <v>0</v>
      </c>
      <c r="O77" s="35">
        <v>0</v>
      </c>
      <c r="P77" s="96">
        <f t="shared" si="14"/>
        <v>570.83333333333337</v>
      </c>
      <c r="Q77" s="96">
        <f t="shared" si="15"/>
        <v>688.33333333333337</v>
      </c>
    </row>
    <row r="78" spans="1:17" s="33" customFormat="1" ht="15.75" x14ac:dyDescent="0.25">
      <c r="A78" s="48">
        <f t="shared" si="11"/>
        <v>68</v>
      </c>
      <c r="B78" s="65" t="s">
        <v>228</v>
      </c>
      <c r="C78" s="37" t="s">
        <v>229</v>
      </c>
      <c r="D78" s="56" t="s">
        <v>230</v>
      </c>
      <c r="E78" s="66" t="s">
        <v>231</v>
      </c>
      <c r="F78" s="39">
        <f t="shared" si="9"/>
        <v>1949</v>
      </c>
      <c r="G78" s="40">
        <f t="shared" si="10"/>
        <v>2295</v>
      </c>
      <c r="I78" s="41">
        <v>1552.45</v>
      </c>
      <c r="J78" s="42">
        <v>1862.94</v>
      </c>
      <c r="K78" s="41">
        <v>1828.37</v>
      </c>
      <c r="L78" s="42">
        <v>2194.04</v>
      </c>
      <c r="N78" s="35">
        <v>0</v>
      </c>
      <c r="O78" s="35">
        <v>0</v>
      </c>
      <c r="P78" s="96">
        <f t="shared" si="14"/>
        <v>1624.1666666666667</v>
      </c>
      <c r="Q78" s="96">
        <f t="shared" si="15"/>
        <v>1912.5</v>
      </c>
    </row>
    <row r="79" spans="1:17" s="33" customFormat="1" ht="33.75" customHeight="1" thickBot="1" x14ac:dyDescent="0.3">
      <c r="A79" s="67">
        <f t="shared" si="11"/>
        <v>69</v>
      </c>
      <c r="B79" s="68" t="s">
        <v>232</v>
      </c>
      <c r="C79" s="69" t="s">
        <v>233</v>
      </c>
      <c r="D79" s="70" t="s">
        <v>234</v>
      </c>
      <c r="E79" s="71" t="s">
        <v>235</v>
      </c>
      <c r="F79" s="72">
        <f t="shared" si="9"/>
        <v>47</v>
      </c>
      <c r="G79" s="73">
        <f t="shared" si="10"/>
        <v>57</v>
      </c>
      <c r="I79" s="41">
        <v>37.29</v>
      </c>
      <c r="J79" s="42">
        <f t="shared" si="12"/>
        <v>44.747999999999998</v>
      </c>
      <c r="K79" s="41">
        <v>45.02</v>
      </c>
      <c r="L79" s="42">
        <f t="shared" si="13"/>
        <v>54.02</v>
      </c>
      <c r="N79" s="35">
        <v>0</v>
      </c>
      <c r="O79" s="35">
        <v>0</v>
      </c>
      <c r="P79" s="96">
        <f t="shared" si="14"/>
        <v>39.166666666666671</v>
      </c>
      <c r="Q79" s="96">
        <f t="shared" si="15"/>
        <v>47.5</v>
      </c>
    </row>
    <row r="80" spans="1:17" s="33" customFormat="1" ht="15.75" x14ac:dyDescent="0.25">
      <c r="A80" s="74"/>
      <c r="B80" s="75"/>
      <c r="C80" s="75"/>
      <c r="D80" s="76"/>
      <c r="E80" s="77"/>
      <c r="F80" s="78"/>
      <c r="G80" s="78"/>
      <c r="N80" s="35"/>
      <c r="O80" s="35"/>
    </row>
    <row r="81" spans="1:15" s="81" customFormat="1" ht="15.75" x14ac:dyDescent="0.25">
      <c r="A81" s="74"/>
      <c r="B81" s="79"/>
      <c r="C81" s="80" t="s">
        <v>236</v>
      </c>
      <c r="D81" s="75"/>
      <c r="E81" s="75"/>
      <c r="F81" s="78"/>
      <c r="N81" s="82"/>
      <c r="O81" s="82"/>
    </row>
    <row r="82" spans="1:15" s="81" customFormat="1" ht="15.75" customHeight="1" x14ac:dyDescent="0.25">
      <c r="A82" s="74"/>
      <c r="B82" s="79"/>
      <c r="C82" s="80" t="s">
        <v>237</v>
      </c>
      <c r="D82" s="80"/>
      <c r="E82" s="80"/>
      <c r="F82" s="80"/>
      <c r="N82" s="82"/>
      <c r="O82" s="82"/>
    </row>
    <row r="83" spans="1:15" s="81" customFormat="1" ht="47.25" customHeight="1" x14ac:dyDescent="0.25">
      <c r="A83" s="74"/>
      <c r="B83" s="79"/>
      <c r="C83" s="114" t="s">
        <v>238</v>
      </c>
      <c r="D83" s="114"/>
      <c r="E83" s="114"/>
      <c r="F83" s="114"/>
      <c r="G83" s="114"/>
      <c r="N83" s="82"/>
      <c r="O83" s="82"/>
    </row>
    <row r="84" spans="1:15" s="81" customFormat="1" ht="15.75" x14ac:dyDescent="0.25">
      <c r="A84" s="74"/>
      <c r="B84" s="79"/>
      <c r="C84" s="83" t="s">
        <v>239</v>
      </c>
      <c r="D84" s="83"/>
      <c r="E84" s="75"/>
      <c r="F84" s="78"/>
      <c r="N84" s="82"/>
      <c r="O84" s="82"/>
    </row>
    <row r="85" spans="1:15" s="81" customFormat="1" ht="15.75" x14ac:dyDescent="0.25">
      <c r="A85" s="74"/>
      <c r="B85" s="79"/>
      <c r="C85" s="80" t="s">
        <v>240</v>
      </c>
      <c r="D85" s="80"/>
      <c r="E85" s="75"/>
      <c r="F85" s="78"/>
      <c r="N85" s="82"/>
      <c r="O85" s="82"/>
    </row>
    <row r="86" spans="1:15" s="81" customFormat="1" ht="15.75" x14ac:dyDescent="0.25">
      <c r="A86" s="74"/>
      <c r="B86" s="79"/>
      <c r="C86" s="80" t="s">
        <v>241</v>
      </c>
      <c r="D86" s="80"/>
      <c r="E86" s="75"/>
      <c r="F86" s="78"/>
      <c r="N86" s="82"/>
      <c r="O86" s="82"/>
    </row>
    <row r="87" spans="1:15" s="81" customFormat="1" ht="15.75" x14ac:dyDescent="0.25">
      <c r="A87" s="74"/>
      <c r="B87" s="79"/>
      <c r="C87" s="80" t="s">
        <v>242</v>
      </c>
      <c r="D87" s="80"/>
      <c r="E87" s="75"/>
      <c r="F87" s="78"/>
      <c r="N87" s="82"/>
      <c r="O87" s="82"/>
    </row>
    <row r="88" spans="1:15" s="81" customFormat="1" ht="46.5" customHeight="1" x14ac:dyDescent="0.25">
      <c r="A88" s="74"/>
      <c r="B88" s="79"/>
      <c r="C88" s="114" t="s">
        <v>243</v>
      </c>
      <c r="D88" s="114"/>
      <c r="E88" s="114"/>
      <c r="F88" s="114"/>
      <c r="G88" s="114"/>
      <c r="N88" s="82"/>
      <c r="O88" s="82"/>
    </row>
    <row r="89" spans="1:15" s="81" customFormat="1" ht="15.75" x14ac:dyDescent="0.25">
      <c r="A89" s="84"/>
      <c r="D89" s="83"/>
      <c r="E89" s="83"/>
      <c r="F89" s="75"/>
      <c r="G89" s="78"/>
      <c r="N89" s="82"/>
      <c r="O89" s="82"/>
    </row>
    <row r="90" spans="1:15" s="33" customFormat="1" ht="15.75" x14ac:dyDescent="0.25">
      <c r="A90" s="85"/>
      <c r="C90" s="100" t="s">
        <v>244</v>
      </c>
      <c r="D90" s="100"/>
      <c r="E90" s="86"/>
      <c r="F90" s="87"/>
      <c r="G90" s="88" t="s">
        <v>245</v>
      </c>
      <c r="N90" s="35"/>
      <c r="O90" s="35"/>
    </row>
    <row r="91" spans="1:15" s="33" customFormat="1" ht="15.75" x14ac:dyDescent="0.25">
      <c r="A91" s="85"/>
      <c r="B91" s="89"/>
      <c r="C91" s="89"/>
      <c r="D91" s="100"/>
      <c r="E91" s="100"/>
      <c r="F91" s="90"/>
      <c r="G91" s="75"/>
      <c r="N91" s="35"/>
      <c r="O91" s="35"/>
    </row>
    <row r="92" spans="1:15" s="33" customFormat="1" ht="15.75" x14ac:dyDescent="0.25">
      <c r="A92" s="85"/>
      <c r="B92" s="89"/>
      <c r="C92" s="100" t="s">
        <v>246</v>
      </c>
      <c r="D92" s="100"/>
      <c r="E92" s="91"/>
      <c r="F92" s="87"/>
      <c r="G92" s="88" t="s">
        <v>247</v>
      </c>
      <c r="N92" s="35"/>
      <c r="O92" s="35"/>
    </row>
    <row r="93" spans="1:15" s="33" customFormat="1" ht="15.75" x14ac:dyDescent="0.25">
      <c r="A93" s="85"/>
      <c r="B93" s="89"/>
      <c r="C93" s="89"/>
      <c r="D93" s="92"/>
      <c r="E93" s="92"/>
      <c r="F93" s="93"/>
      <c r="G93" s="75"/>
      <c r="N93" s="35"/>
      <c r="O93" s="35"/>
    </row>
    <row r="94" spans="1:15" s="33" customFormat="1" ht="15.75" x14ac:dyDescent="0.25">
      <c r="D94" s="115"/>
      <c r="E94" s="115"/>
      <c r="F94" s="93"/>
      <c r="G94" s="75"/>
      <c r="N94" s="35"/>
      <c r="O94" s="35"/>
    </row>
    <row r="97" spans="4:7" x14ac:dyDescent="0.25">
      <c r="D97" s="116"/>
      <c r="E97" s="116"/>
      <c r="F97" s="116"/>
      <c r="G97" s="116"/>
    </row>
    <row r="98" spans="4:7" x14ac:dyDescent="0.25">
      <c r="D98" s="116"/>
      <c r="E98" s="116"/>
      <c r="F98" s="116"/>
      <c r="G98" s="116"/>
    </row>
  </sheetData>
  <autoFilter ref="A9:F79"/>
  <mergeCells count="17">
    <mergeCell ref="D91:E91"/>
    <mergeCell ref="C92:D92"/>
    <mergeCell ref="D94:E94"/>
    <mergeCell ref="D97:G97"/>
    <mergeCell ref="D98:G98"/>
    <mergeCell ref="I7:J7"/>
    <mergeCell ref="K7:L7"/>
    <mergeCell ref="C90:D90"/>
    <mergeCell ref="A3:G3"/>
    <mergeCell ref="A4:G5"/>
    <mergeCell ref="A6:G6"/>
    <mergeCell ref="C7:C8"/>
    <mergeCell ref="A10:G10"/>
    <mergeCell ref="D37:G37"/>
    <mergeCell ref="A62:G62"/>
    <mergeCell ref="C83:G83"/>
    <mergeCell ref="C88:G88"/>
  </mergeCells>
  <pageMargins left="0.70866141732283472" right="0.70866141732283472" top="0.74803149606299213" bottom="0.74803149606299213" header="0.31496062992125984" footer="0.31496062992125984"/>
  <pageSetup paperSize="9" scale="5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Прейскурант_индекс</vt:lpstr>
      <vt:lpstr>Прейскурант_индекс!Область_печати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Коваленко Анастасия Валерьевна</dc:creator>
  <cp:lastModifiedBy>Климова Светлана Николаевна</cp:lastModifiedBy>
  <cp:lastPrinted>2019-12-25T23:07:20Z</cp:lastPrinted>
  <dcterms:created xsi:type="dcterms:W3CDTF">2019-12-24T00:06:43Z</dcterms:created>
  <dcterms:modified xsi:type="dcterms:W3CDTF">2020-09-25T04:12:14Z</dcterms:modified>
</cp:coreProperties>
</file>